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NAS01\keiyaku\週休2日制説明会資料\要領1114\【三浦市版自動計算_マニュアル】（県改）\"/>
    </mc:Choice>
  </mc:AlternateContent>
  <xr:revisionPtr revIDLastSave="0" documentId="13_ncr:1_{3460E92E-B877-4DA3-A9A8-D11D18D90536}" xr6:coauthVersionLast="47" xr6:coauthVersionMax="47" xr10:uidLastSave="{00000000-0000-0000-0000-000000000000}"/>
  <workbookProtection workbookAlgorithmName="SHA-512" workbookHashValue="/vD5HAoeAnQk1jNF40bKeqE29a0NP7h4ENSZBTKPGTQkMTOCzaHdwSoN3eUr+ZIJIbbxnrD6E9J6Ye4ZrF9Ubw==" workbookSaltValue="gqBlSnm5H0FTGXelXlYZsw==" workbookSpinCount="100000" lockStructure="1"/>
  <bookViews>
    <workbookView xWindow="-120" yWindow="-120" windowWidth="20730" windowHeight="11040" xr2:uid="{00000000-000D-0000-FFFF-FFFF00000000}"/>
  </bookViews>
  <sheets>
    <sheet name="【別紙３】" sheetId="3" r:id="rId1"/>
    <sheet name="【別紙４】" sheetId="5" r:id="rId2"/>
  </sheets>
  <definedNames>
    <definedName name="_xlnm.Print_Area" localSheetId="0">【別紙３】!$C$5:$AR$36</definedName>
    <definedName name="_xlnm.Print_Area" localSheetId="1">【別紙４】!$A$1:$P$45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C18" i="5" l="1"/>
  <c r="C22" i="5"/>
  <c r="C20" i="5"/>
  <c r="E33" i="5"/>
  <c r="E35" i="5"/>
  <c r="B35" i="5"/>
  <c r="B33" i="5"/>
  <c r="B30" i="5"/>
  <c r="B25" i="5"/>
  <c r="C16" i="5"/>
  <c r="C11" i="5"/>
  <c r="A7" i="5" l="1"/>
  <c r="AK22" i="3"/>
  <c r="AL18" i="3"/>
  <c r="AK18" i="3"/>
  <c r="AO18" i="3" s="1"/>
  <c r="AM18" i="3" l="1"/>
  <c r="F15" i="3"/>
  <c r="AL19" i="3"/>
  <c r="AL20" i="3"/>
  <c r="AL21" i="3"/>
  <c r="AP21" i="3" s="1"/>
  <c r="AL22" i="3"/>
  <c r="AL23" i="3"/>
  <c r="AL24" i="3"/>
  <c r="AL25" i="3"/>
  <c r="AP25" i="3" s="1"/>
  <c r="AL26" i="3"/>
  <c r="AL27" i="3"/>
  <c r="AP27" i="3" s="1"/>
  <c r="AL28" i="3"/>
  <c r="AP28" i="3" s="1"/>
  <c r="AL29" i="3"/>
  <c r="AP29" i="3" s="1"/>
  <c r="AK19" i="3"/>
  <c r="AK20" i="3"/>
  <c r="AK21" i="3"/>
  <c r="AO21" i="3" s="1"/>
  <c r="AK23" i="3"/>
  <c r="AK24" i="3"/>
  <c r="AK25" i="3"/>
  <c r="AO25" i="3" s="1"/>
  <c r="AK26" i="3"/>
  <c r="AK27" i="3"/>
  <c r="AO27" i="3" s="1"/>
  <c r="AK28" i="3"/>
  <c r="AO28" i="3" s="1"/>
  <c r="AK29" i="3"/>
  <c r="AO29" i="3" s="1"/>
  <c r="F17" i="3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P26" i="3" l="1"/>
  <c r="AM26" i="3"/>
  <c r="AP19" i="3"/>
  <c r="AM19" i="3"/>
  <c r="AP20" i="3"/>
  <c r="AM20" i="3"/>
  <c r="AP24" i="3"/>
  <c r="AM24" i="3"/>
  <c r="AP23" i="3"/>
  <c r="AM23" i="3"/>
  <c r="AP22" i="3"/>
  <c r="AM22" i="3"/>
  <c r="AP18" i="3"/>
  <c r="AQ18" i="3" s="1"/>
  <c r="AO19" i="3"/>
  <c r="AO23" i="3"/>
  <c r="AO20" i="3"/>
  <c r="AO22" i="3"/>
  <c r="AO26" i="3"/>
  <c r="AQ26" i="3" s="1"/>
  <c r="AO24" i="3"/>
  <c r="AQ20" i="3" l="1"/>
  <c r="AQ19" i="3"/>
  <c r="AQ22" i="3"/>
  <c r="AQ24" i="3"/>
  <c r="AQ23" i="3"/>
  <c r="AN18" i="3"/>
  <c r="AR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<sst xmlns="http://schemas.openxmlformats.org/spreadsheetml/2006/main" count="451" uniqueCount="82">
  <si>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</si>
  <si>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</si>
  <si>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</si>
  <si>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</si>
  <si>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</si>
  <si>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</si>
  <si>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</si>
  <si>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</si>
  <si>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</si>
  <si>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</si>
  <si>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</si>
  <si>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</si>
  <si>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</si>
  <si>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</si>
  <si>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</si>
  <si>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</si>
  <si>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</si>
  <si>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</si>
  <si>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</si>
  <si>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</si>
  <si>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</si>
  <si>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</si>
  <si>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</si>
  <si>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</si>
  <si>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</si>
  <si>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</si>
  <si>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</si>
  <si>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</si>
  <si>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</si>
  <si>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</si>
  <si>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</si>
  <si>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</si>
  <si>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</si>
  <si>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</si>
  <si>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</si>
  <si>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</si>
  <si>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</si>
  <si>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</si>
  <si>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　次のとおり、週休２日制確保モデル工事の実施結果を報告します。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カクホ</t>
    </rPh>
    <rPh sb="17" eb="19">
      <t>コウジ</t>
    </rPh>
    <rPh sb="18" eb="19">
      <t>セコウ</t>
    </rPh>
    <rPh sb="20" eb="22">
      <t>ジッシ</t>
    </rPh>
    <rPh sb="22" eb="24">
      <t>ケッカ</t>
    </rPh>
    <rPh sb="25" eb="27">
      <t>ホウコク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</si>
  <si>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</si>
  <si>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</si>
  <si>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</si>
  <si>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</si>
  <si>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</si>
  <si>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</si>
  <si>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現場代理人</t>
    <rPh sb="0" eb="2">
      <t>ゲンバ</t>
    </rPh>
    <rPh sb="2" eb="5">
      <t>ダイリニン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</si>
  <si>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</si>
  <si>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</si>
  <si>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</si>
  <si>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</si>
  <si>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</si>
  <si>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</si>
  <si>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</si>
  <si>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</si>
  <si>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</si>
  <si>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</si>
  <si>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</si>
  <si>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</si>
  <si>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</si>
  <si>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</si>
  <si>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</si>
  <si>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</si>
  <si>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</si>
  <si>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週休２日制確保モデル工事達成状況</t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</si>
  <si>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</si>
  <si>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</si>
  <si>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</si>
  <si>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達成状況</t>
    <phoneticPr fontId="5"/>
  </si>
  <si>
    <t>発注担当部局</t>
    <rPh sb="0" eb="2">
      <t>ハッチュウ</t>
    </rPh>
    <rPh sb="2" eb="6">
      <t>タントウブキョク</t>
    </rPh>
    <phoneticPr fontId="5"/>
  </si>
  <si>
    <t>受注者名</t>
    <rPh sb="3" eb="4">
      <t>メイ</t>
    </rPh>
    <phoneticPr fontId="5"/>
  </si>
  <si>
    <t>受注者所在地</t>
    <rPh sb="0" eb="3">
      <t>ジュチュウシャ</t>
    </rPh>
    <rPh sb="3" eb="6">
      <t>ショザイチ</t>
    </rPh>
    <phoneticPr fontId="5"/>
  </si>
  <si>
    <t>都市環境部　土木課</t>
    <phoneticPr fontId="5"/>
  </si>
  <si>
    <t>令和〇年度　市道△△号〇〇〇工事</t>
    <phoneticPr fontId="5"/>
  </si>
  <si>
    <t>神奈川県三浦市〇〇地内</t>
    <rPh sb="0" eb="4">
      <t>カナガワケン</t>
    </rPh>
    <rPh sb="4" eb="6">
      <t>ミウラ</t>
    </rPh>
    <rPh sb="6" eb="7">
      <t>シ</t>
    </rPh>
    <rPh sb="9" eb="10">
      <t>チ</t>
    </rPh>
    <rPh sb="10" eb="11">
      <t>ナイ</t>
    </rPh>
    <phoneticPr fontId="5"/>
  </si>
  <si>
    <t>神奈川県〇〇市〇〇</t>
    <phoneticPr fontId="5"/>
  </si>
  <si>
    <t>三浦市長　吉田　英男</t>
    <rPh sb="0" eb="4">
      <t>ミウラシチョウ</t>
    </rPh>
    <rPh sb="5" eb="7">
      <t>ヨシダ</t>
    </rPh>
    <rPh sb="8" eb="10">
      <t>ヒデオ</t>
    </rPh>
    <phoneticPr fontId="5"/>
  </si>
  <si>
    <t>代表者役職及び氏名</t>
  </si>
  <si>
    <t>○○株式会社　</t>
    <phoneticPr fontId="5"/>
  </si>
  <si>
    <t>代表取締役　○○　××</t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</si>
  <si>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</si>
  <si>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</si>
  <si>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r>
      <t>詳細は裏面のとおりです。　　　　　　　　　　</t>
    </r>
    <r>
      <rPr>
        <sz val="11"/>
        <color theme="1"/>
        <rFont val="ＭＳ ゴシック"/>
        <family val="3"/>
        <charset val="128"/>
      </rPr>
      <t>（注）２部作成し、各々保管する。</t>
    </r>
    <rPh sb="0" eb="2">
      <t>ショウサイ</t>
    </rPh>
    <rPh sb="3" eb="5">
      <t>リメン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</si>
</sst>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1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7" fontId="10" fillId="0" borderId="10" xfId="0" applyNumberFormat="1" applyFont="1" applyBorder="1">
      <alignment vertical="center"/>
    </xf>
    <xf numFmtId="0" fontId="10" fillId="0" borderId="11" xfId="0" applyFont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4" borderId="1" xfId="0" applyFont="1" applyFill="1" applyBorder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3" borderId="0" xfId="11" applyFont="1" applyFill="1" applyAlignment="1">
      <alignment horizontal="center"/>
    </xf>
    <xf numFmtId="0" fontId="11" fillId="3" borderId="0" xfId="11" applyFont="1" applyFill="1" applyAlignment="1">
      <alignment horizontal="center" vertical="center"/>
    </xf>
    <xf numFmtId="0" fontId="9" fillId="0" borderId="0" xfId="11"/>
    <xf numFmtId="0" fontId="10" fillId="0" borderId="0" xfId="11" applyFont="1"/>
    <xf numFmtId="0" fontId="10" fillId="3" borderId="0" xfId="11" applyFont="1" applyFill="1"/>
    <xf numFmtId="0" fontId="10" fillId="3" borderId="0" xfId="11" applyFont="1" applyFill="1" applyAlignment="1">
      <alignment horizontal="right"/>
    </xf>
    <xf numFmtId="0" fontId="10" fillId="3" borderId="19" xfId="11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178" fontId="13" fillId="3" borderId="0" xfId="11" applyNumberFormat="1" applyFont="1" applyFill="1" applyAlignment="1">
      <alignment horizontal="right"/>
    </xf>
    <xf numFmtId="0" fontId="13" fillId="3" borderId="0" xfId="11" applyFont="1" applyFill="1" applyAlignment="1">
      <alignment horizontal="left"/>
    </xf>
    <xf numFmtId="0" fontId="14" fillId="3" borderId="0" xfId="11" applyFont="1" applyFill="1" applyAlignment="1">
      <alignment horizontal="center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left" vertical="center" wrapText="1"/>
    </xf>
    <xf numFmtId="0" fontId="10" fillId="3" borderId="0" xfId="11" applyFont="1" applyFill="1" applyAlignment="1">
      <alignment horizontal="center" vertical="center" wrapText="1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vertical="center"/>
    </xf>
    <xf numFmtId="0" fontId="10" fillId="3" borderId="0" xfId="11" applyFont="1" applyFill="1" applyAlignment="1">
      <alignment vertical="center" wrapText="1"/>
    </xf>
    <xf numFmtId="0" fontId="16" fillId="3" borderId="16" xfId="11" applyFont="1" applyFill="1" applyBorder="1"/>
    <xf numFmtId="0" fontId="16" fillId="3" borderId="17" xfId="11" applyFont="1" applyFill="1" applyBorder="1"/>
    <xf numFmtId="0" fontId="16" fillId="0" borderId="0" xfId="11" applyFont="1" applyAlignment="1">
      <alignment vertical="center"/>
    </xf>
    <xf numFmtId="0" fontId="16" fillId="0" borderId="14" xfId="11" applyFont="1" applyBorder="1" applyAlignment="1">
      <alignment vertical="center"/>
    </xf>
    <xf numFmtId="0" fontId="16" fillId="3" borderId="0" xfId="11" applyFont="1" applyFill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4" borderId="10" xfId="11" applyFont="1" applyFill="1" applyBorder="1" applyAlignment="1" applyProtection="1">
      <alignment horizontal="right" vertical="center"/>
      <protection locked="0"/>
    </xf>
    <xf numFmtId="0" fontId="14" fillId="4" borderId="10" xfId="11" applyFont="1" applyFill="1" applyBorder="1" applyAlignment="1" applyProtection="1">
      <alignment horizontal="right" vertical="center"/>
      <protection locked="0"/>
    </xf>
    <xf numFmtId="0" fontId="15" fillId="4" borderId="10" xfId="11" applyFont="1" applyFill="1" applyBorder="1" applyAlignment="1" applyProtection="1">
      <alignment horizontal="right" vertical="center"/>
      <protection locked="0"/>
    </xf>
    <xf numFmtId="0" fontId="10" fillId="4" borderId="10" xfId="11" applyFont="1" applyFill="1" applyBorder="1" applyAlignment="1" applyProtection="1">
      <alignment horizontal="right" vertical="center" wrapText="1"/>
      <protection locked="0"/>
    </xf>
    <xf numFmtId="0" fontId="10" fillId="4" borderId="19" xfId="11" applyFont="1" applyFill="1" applyBorder="1" applyAlignment="1" applyProtection="1">
      <alignment horizontal="right" vertical="center"/>
      <protection locked="0"/>
    </xf>
    <xf numFmtId="0" fontId="14" fillId="4" borderId="19" xfId="11" applyFont="1" applyFill="1" applyBorder="1" applyAlignment="1" applyProtection="1">
      <alignment horizontal="right" vertical="center"/>
      <protection locked="0"/>
    </xf>
    <xf numFmtId="0" fontId="15" fillId="4" borderId="19" xfId="11" applyFont="1" applyFill="1" applyBorder="1" applyAlignment="1" applyProtection="1">
      <alignment horizontal="right" vertical="center"/>
      <protection locked="0"/>
    </xf>
    <xf numFmtId="0" fontId="10" fillId="4" borderId="19" xfId="11" applyFont="1" applyFill="1" applyBorder="1" applyAlignment="1" applyProtection="1">
      <alignment horizontal="right" vertical="center" wrapText="1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14" fontId="10" fillId="4" borderId="18" xfId="0" applyNumberFormat="1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14" fontId="10" fillId="4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3" borderId="15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7" fillId="3" borderId="1" xfId="11" applyFont="1" applyFill="1" applyBorder="1" applyAlignment="1">
      <alignment horizontal="center" vertical="center"/>
    </xf>
    <xf numFmtId="0" fontId="16" fillId="4" borderId="1" xfId="11" applyFont="1" applyFill="1" applyBorder="1" applyAlignment="1" applyProtection="1">
      <alignment horizontal="center" vertical="center"/>
      <protection locked="0"/>
    </xf>
    <xf numFmtId="0" fontId="10" fillId="3" borderId="0" xfId="11" applyFont="1" applyFill="1" applyAlignment="1">
      <alignment horizontal="left" vertical="center" indent="1"/>
    </xf>
    <xf numFmtId="0" fontId="10" fillId="3" borderId="0" xfId="11" applyFont="1" applyFill="1" applyAlignment="1">
      <alignment vertical="center"/>
    </xf>
    <xf numFmtId="0" fontId="10" fillId="3" borderId="0" xfId="11" applyFont="1" applyFill="1" applyAlignment="1">
      <alignment horizontal="left" vertical="center" wrapText="1" indent="1" shrinkToFit="1"/>
    </xf>
    <xf numFmtId="0" fontId="18" fillId="3" borderId="16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23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left" vertical="center"/>
    </xf>
    <xf numFmtId="0" fontId="10" fillId="3" borderId="0" xfId="11" applyFont="1" applyFill="1" applyAlignment="1">
      <alignment horizontal="center"/>
    </xf>
    <xf numFmtId="0" fontId="10" fillId="3" borderId="14" xfId="11" applyFont="1" applyFill="1" applyBorder="1" applyAlignment="1">
      <alignment horizontal="center"/>
    </xf>
    <xf numFmtId="0" fontId="11" fillId="3" borderId="1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>
      <alignment horizontal="left"/>
    </xf>
    <xf numFmtId="0" fontId="14" fillId="3" borderId="0" xfId="11" applyFont="1" applyFill="1" applyAlignment="1">
      <alignment horizontal="center"/>
    </xf>
    <xf numFmtId="0" fontId="10" fillId="3" borderId="0" xfId="11" applyFont="1" applyFill="1" applyAlignment="1">
      <alignment horizontal="left" vertical="center" wrapText="1"/>
    </xf>
    <xf numFmtId="0" fontId="20" fillId="3" borderId="0" xfId="11" applyFont="1" applyFill="1" applyAlignment="1">
      <alignment horizontal="left" vertical="center" wrapText="1"/>
    </xf>
    <xf numFmtId="0" fontId="10" fillId="0" borderId="0" xfId="11" applyFont="1" applyAlignment="1">
      <alignment horizontal="left" vertical="center"/>
    </xf>
    <xf numFmtId="0" fontId="10" fillId="3" borderId="0" xfId="11" applyFont="1" applyFill="1" applyAlignment="1">
      <alignment horizontal="left" wrapText="1"/>
    </xf>
    <xf numFmtId="0" fontId="10" fillId="3" borderId="18" xfId="11" applyFont="1" applyFill="1" applyBorder="1" applyAlignment="1">
      <alignment horizontal="left" wrapText="1"/>
    </xf>
    <xf numFmtId="0" fontId="10" fillId="3" borderId="1" xfId="11" applyFont="1" applyFill="1" applyBorder="1" applyAlignment="1">
      <alignment horizontal="center" vertical="center"/>
    </xf>
    <xf numFmtId="0" fontId="21" fillId="3" borderId="1" xfId="11" applyFont="1" applyFill="1" applyBorder="1" applyAlignment="1">
      <alignment horizontal="left" vertical="center" wrapText="1" indent="1"/>
    </xf>
    <xf numFmtId="0" fontId="13" fillId="3" borderId="1" xfId="11" applyFont="1" applyFill="1" applyBorder="1" applyAlignment="1">
      <alignment horizontal="left" vertical="center" wrapText="1" indent="1"/>
    </xf>
    <xf numFmtId="0" fontId="10" fillId="3" borderId="0" xfId="11" applyFont="1" applyFill="1" applyAlignment="1">
      <alignment horizontal="left"/>
    </xf>
    <xf numFmtId="178" fontId="13" fillId="3" borderId="1" xfId="11" applyNumberFormat="1" applyFont="1" applyFill="1" applyBorder="1" applyAlignment="1">
      <alignment horizontal="center" vertical="center"/>
    </xf>
    <xf numFmtId="178" fontId="13" fillId="3" borderId="10" xfId="11" applyNumberFormat="1" applyFont="1" applyFill="1" applyBorder="1" applyAlignment="1">
      <alignment horizontal="center" vertical="center"/>
    </xf>
    <xf numFmtId="178" fontId="13" fillId="3" borderId="11" xfId="11" applyNumberFormat="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3" fillId="3" borderId="2" xfId="11" applyNumberFormat="1" applyFont="1" applyFill="1" applyBorder="1" applyAlignment="1">
      <alignment horizontal="center" vertical="center"/>
    </xf>
    <xf numFmtId="178" fontId="13" fillId="3" borderId="15" xfId="11" applyNumberFormat="1" applyFont="1" applyFill="1" applyBorder="1" applyAlignment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3" fillId="3" borderId="17" xfId="11" applyNumberFormat="1" applyFont="1" applyFill="1" applyBorder="1" applyAlignment="1">
      <alignment horizontal="center" vertical="center"/>
    </xf>
    <xf numFmtId="0" fontId="22" fillId="4" borderId="20" xfId="11" applyFont="1" applyFill="1" applyBorder="1" applyAlignment="1" applyProtection="1">
      <alignment horizontal="center" vertical="center"/>
      <protection locked="0"/>
    </xf>
    <xf numFmtId="0" fontId="22" fillId="4" borderId="0" xfId="11" applyFont="1" applyFill="1" applyAlignment="1" applyProtection="1">
      <alignment horizontal="center" vertical="center"/>
      <protection locked="0"/>
    </xf>
    <xf numFmtId="0" fontId="22" fillId="4" borderId="14" xfId="11" applyFont="1" applyFill="1" applyBorder="1" applyAlignment="1" applyProtection="1">
      <alignment horizontal="center" vertical="center"/>
      <protection locked="0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104775</xdr:rowOff>
    </xdr:from>
    <xdr:to>
      <xdr:col>10</xdr:col>
      <xdr:colOff>161925</xdr:colOff>
      <xdr:row>4</xdr:row>
      <xdr:rowOff>114300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6E224D8A-D9F9-4BDF-A3D5-A75A5ACFDC87}"/>
            </a:ext>
          </a:extLst>
        </xdr:cNvPr>
        <xdr:cNvSpPr/>
      </xdr:nvSpPr>
      <xdr:spPr>
        <a:xfrm>
          <a:off x="3305175" y="104775"/>
          <a:ext cx="2095500" cy="714375"/>
        </a:xfrm>
        <a:prstGeom prst="wedgeRectCallout">
          <a:avLst>
            <a:gd name="adj1" fmla="val 544"/>
            <a:gd name="adj2" fmla="val 27636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商号又は名称を入力してください。</a:t>
          </a:r>
        </a:p>
      </xdr:txBody>
    </xdr:sp>
    <xdr:clientData fPrintsWithSheet="0"/>
  </xdr:twoCellAnchor>
  <xdr:twoCellAnchor>
    <xdr:from>
      <xdr:col>16</xdr:col>
      <xdr:colOff>114300</xdr:colOff>
      <xdr:row>2</xdr:row>
      <xdr:rowOff>161924</xdr:rowOff>
    </xdr:from>
    <xdr:to>
      <xdr:col>24</xdr:col>
      <xdr:colOff>0</xdr:colOff>
      <xdr:row>6</xdr:row>
      <xdr:rowOff>29135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2D01A16-5085-4234-A09C-F173DB0E750D}"/>
            </a:ext>
          </a:extLst>
        </xdr:cNvPr>
        <xdr:cNvSpPr/>
      </xdr:nvSpPr>
      <xdr:spPr>
        <a:xfrm>
          <a:off x="7010400" y="514349"/>
          <a:ext cx="2095500" cy="705411"/>
        </a:xfrm>
        <a:prstGeom prst="wedgeRectCallout">
          <a:avLst>
            <a:gd name="adj1" fmla="val -98547"/>
            <a:gd name="adj2" fmla="val 2258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代表者役職及び氏名を入力してください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77832" y="100853"/>
          <a:ext cx="2876774" cy="5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8739" y="987910"/>
          <a:ext cx="1887967" cy="831029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6</xdr:col>
      <xdr:colOff>439272</xdr:colOff>
      <xdr:row>38</xdr:row>
      <xdr:rowOff>2</xdr:rowOff>
    </xdr:from>
    <xdr:to>
      <xdr:col>9</xdr:col>
      <xdr:colOff>26895</xdr:colOff>
      <xdr:row>44</xdr:row>
      <xdr:rowOff>57824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/>
        </xdr:cNvSpPr>
      </xdr:nvSpPr>
      <xdr:spPr>
        <a:xfrm>
          <a:off x="4796119" y="8175814"/>
          <a:ext cx="1201270" cy="11963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5</xdr:col>
      <xdr:colOff>2242</xdr:colOff>
      <xdr:row>28</xdr:row>
      <xdr:rowOff>26001</xdr:rowOff>
    </xdr:from>
    <xdr:to>
      <xdr:col>9</xdr:col>
      <xdr:colOff>21515</xdr:colOff>
      <xdr:row>32</xdr:row>
      <xdr:rowOff>88304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28783" y="6050283"/>
          <a:ext cx="2063226" cy="922915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0</xdr:col>
      <xdr:colOff>405651</xdr:colOff>
      <xdr:row>45</xdr:row>
      <xdr:rowOff>112699</xdr:rowOff>
    </xdr:from>
    <xdr:to>
      <xdr:col>7</xdr:col>
      <xdr:colOff>197222</xdr:colOff>
      <xdr:row>48</xdr:row>
      <xdr:rowOff>67236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5651" y="9514434"/>
          <a:ext cx="5372100" cy="626890"/>
        </a:xfrm>
        <a:prstGeom prst="wedgeRectCallout">
          <a:avLst>
            <a:gd name="adj1" fmla="val -5960"/>
            <a:gd name="adj2" fmla="val -20615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8965</xdr:colOff>
      <xdr:row>5</xdr:row>
      <xdr:rowOff>207981</xdr:rowOff>
    </xdr:from>
    <xdr:to>
      <xdr:col>14</xdr:col>
      <xdr:colOff>627529</xdr:colOff>
      <xdr:row>9</xdr:row>
      <xdr:rowOff>179295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613725" y="1274781"/>
          <a:ext cx="3056964" cy="82475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35036" y="7446470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878541</xdr:colOff>
      <xdr:row>45</xdr:row>
      <xdr:rowOff>126147</xdr:rowOff>
    </xdr:from>
    <xdr:to>
      <xdr:col>16</xdr:col>
      <xdr:colOff>134471</xdr:colOff>
      <xdr:row>48</xdr:row>
      <xdr:rowOff>80684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74541" y="9637700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1084730</xdr:colOff>
      <xdr:row>16</xdr:row>
      <xdr:rowOff>35859</xdr:rowOff>
    </xdr:from>
    <xdr:to>
      <xdr:col>7</xdr:col>
      <xdr:colOff>362623</xdr:colOff>
      <xdr:row>18</xdr:row>
      <xdr:rowOff>178015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729318" y="3520888"/>
          <a:ext cx="2213834" cy="567980"/>
        </a:xfrm>
        <a:prstGeom prst="wedgeRectCallout">
          <a:avLst>
            <a:gd name="adj1" fmla="val -48335"/>
            <a:gd name="adj2" fmla="val -12580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40"/>
  <sheetViews>
    <sheetView showGridLines="0" tabSelected="1" view="pageBreakPreview" zoomScaleNormal="100" zoomScaleSheetLayoutView="100" workbookViewId="0">
      <selection activeCell="E11" sqref="E11:G11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customWidth="1"/>
    <col min="46" max="46" width="7.375" customWidth="1"/>
  </cols>
  <sheetData>
    <row r="1" spans="4:48" ht="14.25" thickBot="1"/>
    <row r="2" spans="4:48">
      <c r="L2" s="1" t="s">
        <v>21</v>
      </c>
      <c r="AE2" s="2" t="s">
        <v>13</v>
      </c>
      <c r="AF2" s="53">
        <v>2024</v>
      </c>
      <c r="AG2" s="54"/>
    </row>
    <row r="3" spans="4:48" ht="14.25" thickBot="1">
      <c r="AE3" s="3" t="s">
        <v>20</v>
      </c>
      <c r="AF3" s="55">
        <v>11</v>
      </c>
      <c r="AG3" s="56"/>
    </row>
    <row r="5" spans="4:48" ht="14.25" thickBot="1"/>
    <row r="6" spans="4:48" ht="24" customHeight="1" thickBot="1">
      <c r="D6" s="4" t="s">
        <v>57</v>
      </c>
      <c r="AQ6" s="57" t="s">
        <v>30</v>
      </c>
      <c r="AR6" s="58"/>
    </row>
    <row r="7" spans="4:48" ht="13.5" customHeight="1">
      <c r="N7" s="5"/>
    </row>
    <row r="8" spans="4:48" ht="18.75">
      <c r="D8" s="6" t="s">
        <v>68</v>
      </c>
      <c r="E8" s="63" t="s">
        <v>71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"/>
      <c r="W8" s="6"/>
      <c r="X8" s="6" t="s">
        <v>50</v>
      </c>
      <c r="Y8" s="6"/>
      <c r="Z8" s="6"/>
      <c r="AA8" s="6"/>
      <c r="AB8" s="6"/>
      <c r="AC8" s="6"/>
      <c r="AD8" s="61">
        <v>45599</v>
      </c>
      <c r="AE8" s="62"/>
      <c r="AF8" s="62"/>
      <c r="AG8" s="62"/>
      <c r="AH8" s="62"/>
      <c r="AI8" s="62"/>
      <c r="AJ8" s="62"/>
      <c r="AK8" s="60" t="s">
        <v>49</v>
      </c>
      <c r="AL8" s="60"/>
      <c r="AM8" s="61">
        <v>45352</v>
      </c>
      <c r="AN8" s="61"/>
      <c r="AO8" s="61"/>
      <c r="AP8" s="61"/>
      <c r="AQ8" s="7"/>
      <c r="AR8" s="6"/>
      <c r="AS8" s="8"/>
      <c r="AT8" s="8"/>
    </row>
    <row r="9" spans="4:48" ht="18.75">
      <c r="D9" s="6" t="s">
        <v>12</v>
      </c>
      <c r="E9" s="52" t="s">
        <v>72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6"/>
      <c r="W9" s="6"/>
      <c r="X9" s="6" t="s">
        <v>45</v>
      </c>
      <c r="Y9" s="6"/>
      <c r="Z9" s="6"/>
      <c r="AA9" s="6"/>
      <c r="AB9" s="6"/>
      <c r="AC9" s="6"/>
      <c r="AD9" s="52" t="s">
        <v>51</v>
      </c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6"/>
      <c r="AR9" s="6"/>
      <c r="AS9" s="8"/>
      <c r="AT9" s="8"/>
    </row>
    <row r="10" spans="4:48" ht="18.75">
      <c r="D10" s="6" t="s">
        <v>47</v>
      </c>
      <c r="E10" s="52" t="s">
        <v>73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6"/>
      <c r="W10" s="6"/>
      <c r="X10" s="6" t="s">
        <v>36</v>
      </c>
      <c r="Y10" s="6"/>
      <c r="Z10" s="6"/>
      <c r="AA10" s="6"/>
      <c r="AB10" s="6"/>
      <c r="AC10" s="6"/>
      <c r="AD10" s="52" t="s">
        <v>52</v>
      </c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6"/>
      <c r="AR10" s="6"/>
      <c r="AS10" s="8"/>
      <c r="AT10" s="8"/>
    </row>
    <row r="11" spans="4:48" ht="18.75">
      <c r="D11" s="6" t="s">
        <v>48</v>
      </c>
      <c r="E11" s="64">
        <v>45566</v>
      </c>
      <c r="F11" s="65"/>
      <c r="G11" s="65"/>
      <c r="H11" s="66" t="s">
        <v>49</v>
      </c>
      <c r="I11" s="66"/>
      <c r="J11" s="66"/>
      <c r="K11" s="66"/>
      <c r="L11" s="66"/>
      <c r="M11" s="66"/>
      <c r="N11" s="64">
        <v>45747</v>
      </c>
      <c r="O11" s="65"/>
      <c r="P11" s="65"/>
      <c r="Q11" s="65"/>
      <c r="R11" s="65"/>
      <c r="S11" s="65"/>
      <c r="T11" s="65"/>
      <c r="U11" s="65"/>
      <c r="V11" s="6"/>
      <c r="W11" s="6"/>
      <c r="X11" s="6" t="s">
        <v>46</v>
      </c>
      <c r="Y11" s="6"/>
      <c r="Z11" s="6"/>
      <c r="AA11" s="6"/>
      <c r="AB11" s="6"/>
      <c r="AC11" s="6"/>
      <c r="AD11" s="52" t="s">
        <v>53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6"/>
      <c r="AR11" s="6"/>
      <c r="AS11" s="8"/>
      <c r="AT11" s="8"/>
    </row>
    <row r="12" spans="4:48" ht="18.75">
      <c r="D12" s="6" t="s">
        <v>69</v>
      </c>
      <c r="E12" s="52" t="s">
        <v>77</v>
      </c>
      <c r="F12" s="52"/>
      <c r="G12" s="52"/>
      <c r="H12" s="52"/>
      <c r="I12" s="52"/>
      <c r="J12" s="52"/>
      <c r="K12" s="52"/>
      <c r="L12" s="9"/>
      <c r="M12" s="52" t="s">
        <v>78</v>
      </c>
      <c r="N12" s="52"/>
      <c r="O12" s="52"/>
      <c r="P12" s="52"/>
      <c r="Q12" s="52"/>
      <c r="R12" s="52"/>
      <c r="S12" s="52"/>
      <c r="T12" s="52"/>
      <c r="U12" s="52"/>
      <c r="V12" s="6"/>
      <c r="W12" s="6"/>
      <c r="X12" s="6"/>
      <c r="Y12" s="6"/>
      <c r="Z12" s="6"/>
      <c r="AA12" s="6"/>
      <c r="AB12" s="6"/>
      <c r="AC12" s="6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T12" s="8"/>
    </row>
    <row r="13" spans="4:48" ht="18.600000000000001" customHeight="1">
      <c r="D13" s="6" t="s">
        <v>70</v>
      </c>
      <c r="E13" s="52" t="s">
        <v>74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T13" s="8"/>
    </row>
    <row r="14" spans="4:48" ht="5.25" customHeight="1"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T14" s="8"/>
    </row>
    <row r="15" spans="4:48" ht="14.25" thickBot="1">
      <c r="D15" s="71" t="s">
        <v>0</v>
      </c>
      <c r="E15" s="71" t="s">
        <v>1</v>
      </c>
      <c r="F15" s="72" t="str">
        <f>AF2&amp;"年"&amp;AF3&amp;"月　休日確保状況"</f>
        <v>2024年11月　休日確保状況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3" t="s">
        <v>26</v>
      </c>
      <c r="AL15" s="66"/>
      <c r="AM15" s="66"/>
      <c r="AN15" s="82"/>
      <c r="AO15" s="73" t="s">
        <v>24</v>
      </c>
      <c r="AP15" s="66"/>
      <c r="AQ15" s="66"/>
      <c r="AR15" s="82"/>
      <c r="AS15" s="73" t="s">
        <v>25</v>
      </c>
      <c r="AT15" s="74"/>
    </row>
    <row r="16" spans="4:48" ht="18.75" customHeight="1"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6" t="s">
        <v>31</v>
      </c>
      <c r="AL16" s="76" t="s">
        <v>17</v>
      </c>
      <c r="AM16" s="77" t="s">
        <v>23</v>
      </c>
      <c r="AN16" s="83" t="s">
        <v>65</v>
      </c>
      <c r="AO16" s="75" t="s">
        <v>31</v>
      </c>
      <c r="AP16" s="76" t="s">
        <v>17</v>
      </c>
      <c r="AQ16" s="77" t="s">
        <v>23</v>
      </c>
      <c r="AR16" s="80" t="s">
        <v>65</v>
      </c>
      <c r="AS16" s="67" t="s">
        <v>31</v>
      </c>
      <c r="AT16" s="69" t="s">
        <v>17</v>
      </c>
      <c r="AV16" s="10" t="s">
        <v>22</v>
      </c>
    </row>
    <row r="17" spans="3:51">
      <c r="D17" s="71"/>
      <c r="E17" s="71"/>
      <c r="F17" s="11">
        <f>DATE(AF2,AF3,1)</f>
        <v>45597</v>
      </c>
      <c r="G17" s="11">
        <f>F17+1</f>
        <v>45598</v>
      </c>
      <c r="H17" s="11">
        <f t="shared" ref="H17:AG17" si="0">G17+1</f>
        <v>45599</v>
      </c>
      <c r="I17" s="11">
        <f t="shared" si="0"/>
        <v>45600</v>
      </c>
      <c r="J17" s="11">
        <f t="shared" si="0"/>
        <v>45601</v>
      </c>
      <c r="K17" s="11">
        <f t="shared" si="0"/>
        <v>45602</v>
      </c>
      <c r="L17" s="11">
        <f t="shared" si="0"/>
        <v>45603</v>
      </c>
      <c r="M17" s="11">
        <f t="shared" si="0"/>
        <v>45604</v>
      </c>
      <c r="N17" s="11">
        <f t="shared" si="0"/>
        <v>45605</v>
      </c>
      <c r="O17" s="11">
        <f t="shared" si="0"/>
        <v>45606</v>
      </c>
      <c r="P17" s="11">
        <f t="shared" si="0"/>
        <v>45607</v>
      </c>
      <c r="Q17" s="11">
        <f t="shared" si="0"/>
        <v>45608</v>
      </c>
      <c r="R17" s="11">
        <f t="shared" si="0"/>
        <v>45609</v>
      </c>
      <c r="S17" s="11">
        <f t="shared" si="0"/>
        <v>45610</v>
      </c>
      <c r="T17" s="11">
        <f t="shared" si="0"/>
        <v>45611</v>
      </c>
      <c r="U17" s="11">
        <f t="shared" si="0"/>
        <v>45612</v>
      </c>
      <c r="V17" s="11">
        <f t="shared" si="0"/>
        <v>45613</v>
      </c>
      <c r="W17" s="11">
        <f t="shared" si="0"/>
        <v>45614</v>
      </c>
      <c r="X17" s="11">
        <f t="shared" si="0"/>
        <v>45615</v>
      </c>
      <c r="Y17" s="11">
        <f t="shared" si="0"/>
        <v>45616</v>
      </c>
      <c r="Z17" s="11">
        <f t="shared" si="0"/>
        <v>45617</v>
      </c>
      <c r="AA17" s="11">
        <f t="shared" si="0"/>
        <v>45618</v>
      </c>
      <c r="AB17" s="11">
        <f t="shared" si="0"/>
        <v>45619</v>
      </c>
      <c r="AC17" s="11">
        <f t="shared" si="0"/>
        <v>45620</v>
      </c>
      <c r="AD17" s="11">
        <f t="shared" si="0"/>
        <v>45621</v>
      </c>
      <c r="AE17" s="11">
        <f t="shared" si="0"/>
        <v>45622</v>
      </c>
      <c r="AF17" s="11">
        <f t="shared" si="0"/>
        <v>45623</v>
      </c>
      <c r="AG17" s="11">
        <f t="shared" si="0"/>
        <v>45624</v>
      </c>
      <c r="AH17" s="11">
        <f>IF(AG17=EOMONTH($F$17,0),"",AG17+1)</f>
        <v>45625</v>
      </c>
      <c r="AI17" s="11">
        <f>IF(OR(AH17="",AH17=EOMONTH($F$17,0)),"",AH17+1)</f>
        <v>45626</v>
      </c>
      <c r="AJ17" s="11" t="str">
        <f>IF(OR(AI17="",AI17=EOMONTH($F$17,0)),"",AI17+1)</f>
        <v/>
      </c>
      <c r="AK17" s="71"/>
      <c r="AL17" s="71"/>
      <c r="AM17" s="77"/>
      <c r="AN17" s="84"/>
      <c r="AO17" s="74"/>
      <c r="AP17" s="71"/>
      <c r="AQ17" s="77"/>
      <c r="AR17" s="81"/>
      <c r="AS17" s="68"/>
      <c r="AT17" s="70"/>
      <c r="AV17" s="10" t="s">
        <v>15</v>
      </c>
    </row>
    <row r="18" spans="3:51" ht="21" customHeight="1">
      <c r="D18" s="17" t="s">
        <v>2</v>
      </c>
      <c r="E18" s="17" t="s">
        <v>3</v>
      </c>
      <c r="F18" s="18" t="s">
        <v>14</v>
      </c>
      <c r="G18" s="18" t="s">
        <v>14</v>
      </c>
      <c r="H18" s="18"/>
      <c r="I18" s="18" t="s">
        <v>16</v>
      </c>
      <c r="J18" s="18" t="s">
        <v>16</v>
      </c>
      <c r="K18" s="18" t="s">
        <v>14</v>
      </c>
      <c r="L18" s="18"/>
      <c r="M18" s="18"/>
      <c r="N18" s="18"/>
      <c r="O18" s="18"/>
      <c r="P18" s="18" t="s">
        <v>16</v>
      </c>
      <c r="Q18" s="18"/>
      <c r="R18" s="18"/>
      <c r="S18" s="18"/>
      <c r="T18" s="18" t="s">
        <v>16</v>
      </c>
      <c r="U18" s="18"/>
      <c r="V18" s="18" t="s">
        <v>16</v>
      </c>
      <c r="W18" s="18" t="s">
        <v>16</v>
      </c>
      <c r="X18" s="18"/>
      <c r="Y18" s="18"/>
      <c r="Z18" s="18"/>
      <c r="AA18" s="18"/>
      <c r="AB18" s="18"/>
      <c r="AC18" s="18" t="s">
        <v>16</v>
      </c>
      <c r="AD18" s="18" t="s">
        <v>16</v>
      </c>
      <c r="AE18" s="18"/>
      <c r="AF18" s="18"/>
      <c r="AG18" s="18"/>
      <c r="AH18" s="18"/>
      <c r="AI18" s="18"/>
      <c r="AJ18" s="18" t="s">
        <v>14</v>
      </c>
      <c r="AK18" s="12">
        <f>SUM(COUNTIF(F18:AJ18,"休"),COUNTIF(F18:AJ18,""))</f>
        <v>27</v>
      </c>
      <c r="AL18" s="12">
        <f>COUNTIF(F18:AJ18,"休")</f>
        <v>8</v>
      </c>
      <c r="AM18" s="13">
        <f>AL18/AK18</f>
        <v>0.29629629629629628</v>
      </c>
      <c r="AN18" s="78">
        <f>AVERAGE(AM18:AM29)</f>
        <v>0.2928513285656143</v>
      </c>
      <c r="AO18" s="14">
        <f>AK18+AS18</f>
        <v>27</v>
      </c>
      <c r="AP18" s="12">
        <f t="shared" ref="AP18:AP29" si="1">AL18+AT18</f>
        <v>8</v>
      </c>
      <c r="AQ18" s="13">
        <f>AP18/AO18</f>
        <v>0.29629629629629628</v>
      </c>
      <c r="AR18" s="78">
        <f>AVERAGE(AQ18:AQ29)</f>
        <v>0.2928513285656143</v>
      </c>
      <c r="AS18" s="15"/>
      <c r="AT18" s="16"/>
      <c r="AV18" s="10" t="s">
        <v>16</v>
      </c>
    </row>
    <row r="19" spans="3:51" ht="21" customHeight="1">
      <c r="D19" s="17"/>
      <c r="E19" s="17" t="s">
        <v>4</v>
      </c>
      <c r="F19" s="18" t="s">
        <v>14</v>
      </c>
      <c r="G19" s="18" t="s">
        <v>14</v>
      </c>
      <c r="H19" s="18"/>
      <c r="I19" s="18"/>
      <c r="J19" s="18" t="s">
        <v>16</v>
      </c>
      <c r="K19" s="18"/>
      <c r="L19" s="18"/>
      <c r="M19" s="18"/>
      <c r="N19" s="18"/>
      <c r="O19" s="18"/>
      <c r="P19" s="18" t="s">
        <v>16</v>
      </c>
      <c r="Q19" s="18" t="s">
        <v>16</v>
      </c>
      <c r="R19" s="18" t="s">
        <v>16</v>
      </c>
      <c r="S19" s="18"/>
      <c r="T19" s="18"/>
      <c r="U19" s="18"/>
      <c r="V19" s="18"/>
      <c r="W19" s="18"/>
      <c r="X19" s="18" t="s">
        <v>16</v>
      </c>
      <c r="Y19" s="18" t="s">
        <v>16</v>
      </c>
      <c r="Z19" s="18"/>
      <c r="AA19" s="18"/>
      <c r="AB19" s="18"/>
      <c r="AC19" s="18"/>
      <c r="AD19" s="18"/>
      <c r="AE19" s="18" t="s">
        <v>16</v>
      </c>
      <c r="AF19" s="18"/>
      <c r="AG19" s="18"/>
      <c r="AH19" s="18"/>
      <c r="AI19" s="18"/>
      <c r="AJ19" s="18" t="s">
        <v>14</v>
      </c>
      <c r="AK19" s="12">
        <f t="shared" ref="AK19:AK29" si="2">SUM(COUNTIF(F19:AJ19,"休"),COUNTIF(F19:AJ19,""))</f>
        <v>28</v>
      </c>
      <c r="AL19" s="12">
        <f t="shared" ref="AL19:AL29" si="3">COUNTIF(F19:AJ19,"休")</f>
        <v>7</v>
      </c>
      <c r="AM19" s="13">
        <f t="shared" ref="AM19:AM26" si="4">AL19/AK19</f>
        <v>0.25</v>
      </c>
      <c r="AN19" s="78"/>
      <c r="AO19" s="14">
        <f t="shared" ref="AO19:AO29" si="5">AK19+AS19</f>
        <v>28</v>
      </c>
      <c r="AP19" s="12">
        <f t="shared" si="1"/>
        <v>7</v>
      </c>
      <c r="AQ19" s="13">
        <f t="shared" ref="AQ19:AQ26" si="6">AP19/AO19</f>
        <v>0.25</v>
      </c>
      <c r="AR19" s="78"/>
      <c r="AS19" s="15"/>
      <c r="AT19" s="16"/>
      <c r="AW19" ph="1"/>
      <c r="AY19" ph="1"/>
    </row>
    <row r="20" spans="3:51" ht="21" customHeight="1">
      <c r="D20" s="17"/>
      <c r="E20" s="17" t="s">
        <v>5</v>
      </c>
      <c r="F20" s="18" t="s">
        <v>14</v>
      </c>
      <c r="G20" s="18" t="s">
        <v>14</v>
      </c>
      <c r="H20" s="18"/>
      <c r="I20" s="18"/>
      <c r="J20" s="18"/>
      <c r="K20" s="18" t="s">
        <v>16</v>
      </c>
      <c r="L20" s="18" t="s">
        <v>16</v>
      </c>
      <c r="M20" s="18"/>
      <c r="N20" s="18"/>
      <c r="O20" s="18"/>
      <c r="P20" s="18"/>
      <c r="Q20" s="18"/>
      <c r="R20" s="18" t="s">
        <v>16</v>
      </c>
      <c r="S20" s="18" t="s">
        <v>16</v>
      </c>
      <c r="T20" s="18"/>
      <c r="U20" s="18"/>
      <c r="V20" s="18"/>
      <c r="W20" s="18"/>
      <c r="X20" s="18"/>
      <c r="Y20" s="18" t="s">
        <v>16</v>
      </c>
      <c r="Z20" s="18"/>
      <c r="AA20" s="18"/>
      <c r="AB20" s="18"/>
      <c r="AC20" s="18"/>
      <c r="AD20" s="18" t="s">
        <v>16</v>
      </c>
      <c r="AE20" s="18" t="s">
        <v>16</v>
      </c>
      <c r="AF20" s="18" t="s">
        <v>16</v>
      </c>
      <c r="AG20" s="18"/>
      <c r="AH20" s="18"/>
      <c r="AI20" s="18"/>
      <c r="AJ20" s="18" t="s">
        <v>14</v>
      </c>
      <c r="AK20" s="12">
        <f t="shared" si="2"/>
        <v>28</v>
      </c>
      <c r="AL20" s="12">
        <f t="shared" si="3"/>
        <v>8</v>
      </c>
      <c r="AM20" s="13">
        <f t="shared" si="4"/>
        <v>0.2857142857142857</v>
      </c>
      <c r="AN20" s="78"/>
      <c r="AO20" s="14">
        <f t="shared" si="5"/>
        <v>28</v>
      </c>
      <c r="AP20" s="12">
        <f t="shared" si="1"/>
        <v>8</v>
      </c>
      <c r="AQ20" s="13">
        <f t="shared" si="6"/>
        <v>0.2857142857142857</v>
      </c>
      <c r="AR20" s="78"/>
      <c r="AS20" s="15"/>
      <c r="AT20" s="16"/>
      <c r="AW20" ph="1"/>
      <c r="AY20" ph="1"/>
    </row>
    <row r="21" spans="3:51" ht="21" customHeight="1">
      <c r="D21" s="17"/>
      <c r="E21" s="17"/>
      <c r="F21" s="18" t="s">
        <v>14</v>
      </c>
      <c r="G21" s="18" t="s">
        <v>14</v>
      </c>
      <c r="H21" s="18" t="s">
        <v>14</v>
      </c>
      <c r="I21" s="18" t="s">
        <v>14</v>
      </c>
      <c r="J21" s="18" t="s">
        <v>14</v>
      </c>
      <c r="K21" s="18" t="s">
        <v>14</v>
      </c>
      <c r="L21" s="18" t="s">
        <v>14</v>
      </c>
      <c r="M21" s="18" t="s">
        <v>14</v>
      </c>
      <c r="N21" s="18" t="s">
        <v>14</v>
      </c>
      <c r="O21" s="18" t="s">
        <v>14</v>
      </c>
      <c r="P21" s="18" t="s">
        <v>14</v>
      </c>
      <c r="Q21" s="18" t="s">
        <v>14</v>
      </c>
      <c r="R21" s="18" t="s">
        <v>14</v>
      </c>
      <c r="S21" s="18" t="s">
        <v>14</v>
      </c>
      <c r="T21" s="18" t="s">
        <v>14</v>
      </c>
      <c r="U21" s="18" t="s">
        <v>14</v>
      </c>
      <c r="V21" s="18" t="s">
        <v>14</v>
      </c>
      <c r="W21" s="18" t="s">
        <v>14</v>
      </c>
      <c r="X21" s="18" t="s">
        <v>14</v>
      </c>
      <c r="Y21" s="18" t="s">
        <v>14</v>
      </c>
      <c r="Z21" s="18" t="s">
        <v>14</v>
      </c>
      <c r="AA21" s="18" t="s">
        <v>14</v>
      </c>
      <c r="AB21" s="18" t="s">
        <v>14</v>
      </c>
      <c r="AC21" s="18" t="s">
        <v>14</v>
      </c>
      <c r="AD21" s="18" t="s">
        <v>14</v>
      </c>
      <c r="AE21" s="18" t="s">
        <v>14</v>
      </c>
      <c r="AF21" s="18" t="s">
        <v>14</v>
      </c>
      <c r="AG21" s="18" t="s">
        <v>14</v>
      </c>
      <c r="AH21" s="18" t="s">
        <v>14</v>
      </c>
      <c r="AI21" s="18" t="s">
        <v>14</v>
      </c>
      <c r="AJ21" s="18" t="s">
        <v>14</v>
      </c>
      <c r="AK21" s="12">
        <f t="shared" si="2"/>
        <v>0</v>
      </c>
      <c r="AL21" s="12">
        <f t="shared" si="3"/>
        <v>0</v>
      </c>
      <c r="AM21" s="13"/>
      <c r="AN21" s="78"/>
      <c r="AO21" s="14">
        <f t="shared" si="5"/>
        <v>0</v>
      </c>
      <c r="AP21" s="12">
        <f t="shared" si="1"/>
        <v>0</v>
      </c>
      <c r="AQ21" s="13"/>
      <c r="AR21" s="78"/>
      <c r="AS21" s="15"/>
      <c r="AT21" s="16"/>
      <c r="AW21" ph="1"/>
      <c r="AY21" ph="1"/>
    </row>
    <row r="22" spans="3:51" ht="21" customHeight="1">
      <c r="D22" s="17" t="s">
        <v>6</v>
      </c>
      <c r="E22" s="17" t="s">
        <v>7</v>
      </c>
      <c r="F22" s="18" t="s">
        <v>14</v>
      </c>
      <c r="G22" s="18" t="s">
        <v>14</v>
      </c>
      <c r="H22" s="18" t="s">
        <v>14</v>
      </c>
      <c r="I22" s="18" t="s">
        <v>14</v>
      </c>
      <c r="J22" s="18"/>
      <c r="K22" s="18"/>
      <c r="L22" s="18" t="s">
        <v>16</v>
      </c>
      <c r="M22" s="18" t="s">
        <v>16</v>
      </c>
      <c r="N22" s="18"/>
      <c r="O22" s="18"/>
      <c r="P22" s="18"/>
      <c r="Q22" s="18"/>
      <c r="R22" s="18"/>
      <c r="S22" s="18" t="s">
        <v>16</v>
      </c>
      <c r="T22" s="18" t="s">
        <v>16</v>
      </c>
      <c r="U22" s="18"/>
      <c r="V22" s="18"/>
      <c r="W22" s="18"/>
      <c r="X22" s="18"/>
      <c r="Y22" s="18"/>
      <c r="Z22" s="18" t="s">
        <v>16</v>
      </c>
      <c r="AA22" s="18" t="s">
        <v>16</v>
      </c>
      <c r="AB22" s="18"/>
      <c r="AC22" s="18"/>
      <c r="AD22" s="18"/>
      <c r="AE22" s="18"/>
      <c r="AF22" s="18"/>
      <c r="AG22" s="18" t="s">
        <v>16</v>
      </c>
      <c r="AH22" s="18" t="s">
        <v>16</v>
      </c>
      <c r="AI22" s="18"/>
      <c r="AJ22" s="18" t="s">
        <v>14</v>
      </c>
      <c r="AK22" s="12">
        <f>SUM(COUNTIF(F22:AJ22,"休"),COUNTIF(F22:AJ22,""))</f>
        <v>26</v>
      </c>
      <c r="AL22" s="12">
        <f t="shared" si="3"/>
        <v>8</v>
      </c>
      <c r="AM22" s="13">
        <f t="shared" si="4"/>
        <v>0.30769230769230771</v>
      </c>
      <c r="AN22" s="78"/>
      <c r="AO22" s="14">
        <f t="shared" si="5"/>
        <v>26</v>
      </c>
      <c r="AP22" s="12">
        <f t="shared" si="1"/>
        <v>8</v>
      </c>
      <c r="AQ22" s="13">
        <f t="shared" si="6"/>
        <v>0.30769230769230771</v>
      </c>
      <c r="AR22" s="78"/>
      <c r="AS22" s="15"/>
      <c r="AT22" s="16"/>
      <c r="AW22" ph="1"/>
      <c r="AY22" ph="1"/>
    </row>
    <row r="23" spans="3:51" ht="21" customHeight="1">
      <c r="D23" s="17"/>
      <c r="E23" s="17" t="s">
        <v>8</v>
      </c>
      <c r="F23" s="18" t="s">
        <v>14</v>
      </c>
      <c r="G23" s="18" t="s">
        <v>14</v>
      </c>
      <c r="H23" s="18" t="s">
        <v>14</v>
      </c>
      <c r="I23" s="18" t="s">
        <v>14</v>
      </c>
      <c r="J23" s="18"/>
      <c r="K23" s="18"/>
      <c r="L23" s="18"/>
      <c r="M23" s="18"/>
      <c r="N23" s="18" t="s">
        <v>16</v>
      </c>
      <c r="O23" s="18" t="s">
        <v>16</v>
      </c>
      <c r="P23" s="18"/>
      <c r="Q23" s="18"/>
      <c r="R23" s="18"/>
      <c r="S23" s="18"/>
      <c r="T23" s="18"/>
      <c r="U23" s="18" t="s">
        <v>16</v>
      </c>
      <c r="V23" s="18" t="s">
        <v>16</v>
      </c>
      <c r="W23" s="18"/>
      <c r="X23" s="18"/>
      <c r="Y23" s="18"/>
      <c r="Z23" s="18"/>
      <c r="AA23" s="18"/>
      <c r="AB23" s="18" t="s">
        <v>16</v>
      </c>
      <c r="AC23" s="18" t="s">
        <v>16</v>
      </c>
      <c r="AD23" s="18"/>
      <c r="AE23" s="18"/>
      <c r="AF23" s="18"/>
      <c r="AG23" s="18"/>
      <c r="AH23" s="18"/>
      <c r="AI23" s="18" t="s">
        <v>16</v>
      </c>
      <c r="AJ23" s="18" t="s">
        <v>14</v>
      </c>
      <c r="AK23" s="12">
        <f t="shared" si="2"/>
        <v>26</v>
      </c>
      <c r="AL23" s="12">
        <f t="shared" si="3"/>
        <v>7</v>
      </c>
      <c r="AM23" s="13">
        <f t="shared" si="4"/>
        <v>0.26923076923076922</v>
      </c>
      <c r="AN23" s="78"/>
      <c r="AO23" s="14">
        <f t="shared" si="5"/>
        <v>26</v>
      </c>
      <c r="AP23" s="12">
        <f t="shared" si="1"/>
        <v>7</v>
      </c>
      <c r="AQ23" s="13">
        <f t="shared" si="6"/>
        <v>0.26923076923076922</v>
      </c>
      <c r="AR23" s="78"/>
      <c r="AS23" s="15"/>
      <c r="AT23" s="16"/>
      <c r="AW23" ph="1"/>
      <c r="AY23" ph="1"/>
    </row>
    <row r="24" spans="3:51" ht="21" customHeight="1">
      <c r="D24" s="17"/>
      <c r="E24" s="17" t="s">
        <v>9</v>
      </c>
      <c r="F24" s="18" t="s">
        <v>14</v>
      </c>
      <c r="G24" s="18" t="s">
        <v>14</v>
      </c>
      <c r="H24" s="18" t="s">
        <v>14</v>
      </c>
      <c r="I24" s="18" t="s">
        <v>14</v>
      </c>
      <c r="J24" s="18" t="s">
        <v>16</v>
      </c>
      <c r="K24" s="18" t="s">
        <v>16</v>
      </c>
      <c r="L24" s="18"/>
      <c r="M24" s="18"/>
      <c r="N24" s="18"/>
      <c r="O24" s="18"/>
      <c r="P24" s="18" t="s">
        <v>16</v>
      </c>
      <c r="Q24" s="18" t="s">
        <v>16</v>
      </c>
      <c r="R24" s="18"/>
      <c r="S24" s="18"/>
      <c r="T24" s="18"/>
      <c r="U24" s="18"/>
      <c r="V24" s="18"/>
      <c r="W24" s="18" t="s">
        <v>16</v>
      </c>
      <c r="X24" s="18" t="s">
        <v>16</v>
      </c>
      <c r="Y24" s="18"/>
      <c r="Z24" s="18"/>
      <c r="AA24" s="18"/>
      <c r="AB24" s="18"/>
      <c r="AC24" s="18"/>
      <c r="AD24" s="18" t="s">
        <v>16</v>
      </c>
      <c r="AE24" s="18" t="s">
        <v>16</v>
      </c>
      <c r="AF24" s="18"/>
      <c r="AG24" s="18"/>
      <c r="AH24" s="18"/>
      <c r="AI24" s="18"/>
      <c r="AJ24" s="18" t="s">
        <v>14</v>
      </c>
      <c r="AK24" s="12">
        <f t="shared" si="2"/>
        <v>26</v>
      </c>
      <c r="AL24" s="12">
        <f t="shared" si="3"/>
        <v>8</v>
      </c>
      <c r="AM24" s="13">
        <f t="shared" si="4"/>
        <v>0.30769230769230771</v>
      </c>
      <c r="AN24" s="78"/>
      <c r="AO24" s="14">
        <f t="shared" si="5"/>
        <v>26</v>
      </c>
      <c r="AP24" s="12">
        <f t="shared" si="1"/>
        <v>8</v>
      </c>
      <c r="AQ24" s="13">
        <f t="shared" si="6"/>
        <v>0.30769230769230771</v>
      </c>
      <c r="AR24" s="78"/>
      <c r="AS24" s="15"/>
      <c r="AT24" s="16"/>
      <c r="AW24" ph="1"/>
      <c r="AY24" ph="1"/>
    </row>
    <row r="25" spans="3:51" ht="21" customHeight="1">
      <c r="D25" s="17"/>
      <c r="E25" s="17"/>
      <c r="F25" s="18" t="s">
        <v>14</v>
      </c>
      <c r="G25" s="18" t="s">
        <v>14</v>
      </c>
      <c r="H25" s="18" t="s">
        <v>14</v>
      </c>
      <c r="I25" s="18" t="s">
        <v>14</v>
      </c>
      <c r="J25" s="18" t="s">
        <v>14</v>
      </c>
      <c r="K25" s="18" t="s">
        <v>14</v>
      </c>
      <c r="L25" s="18" t="s">
        <v>14</v>
      </c>
      <c r="M25" s="18" t="s">
        <v>14</v>
      </c>
      <c r="N25" s="18" t="s">
        <v>14</v>
      </c>
      <c r="O25" s="18" t="s">
        <v>14</v>
      </c>
      <c r="P25" s="18" t="s">
        <v>14</v>
      </c>
      <c r="Q25" s="18" t="s">
        <v>14</v>
      </c>
      <c r="R25" s="18" t="s">
        <v>14</v>
      </c>
      <c r="S25" s="18" t="s">
        <v>14</v>
      </c>
      <c r="T25" s="18" t="s">
        <v>14</v>
      </c>
      <c r="U25" s="18" t="s">
        <v>14</v>
      </c>
      <c r="V25" s="18" t="s">
        <v>14</v>
      </c>
      <c r="W25" s="18" t="s">
        <v>14</v>
      </c>
      <c r="X25" s="18" t="s">
        <v>14</v>
      </c>
      <c r="Y25" s="18" t="s">
        <v>14</v>
      </c>
      <c r="Z25" s="18" t="s">
        <v>14</v>
      </c>
      <c r="AA25" s="18" t="s">
        <v>14</v>
      </c>
      <c r="AB25" s="18" t="s">
        <v>14</v>
      </c>
      <c r="AC25" s="18" t="s">
        <v>14</v>
      </c>
      <c r="AD25" s="18" t="s">
        <v>14</v>
      </c>
      <c r="AE25" s="18" t="s">
        <v>14</v>
      </c>
      <c r="AF25" s="18" t="s">
        <v>14</v>
      </c>
      <c r="AG25" s="18" t="s">
        <v>14</v>
      </c>
      <c r="AH25" s="18" t="s">
        <v>14</v>
      </c>
      <c r="AI25" s="18" t="s">
        <v>14</v>
      </c>
      <c r="AJ25" s="18" t="s">
        <v>14</v>
      </c>
      <c r="AK25" s="12">
        <f t="shared" si="2"/>
        <v>0</v>
      </c>
      <c r="AL25" s="12">
        <f t="shared" si="3"/>
        <v>0</v>
      </c>
      <c r="AM25" s="13"/>
      <c r="AN25" s="78"/>
      <c r="AO25" s="14">
        <f t="shared" si="5"/>
        <v>0</v>
      </c>
      <c r="AP25" s="12">
        <f t="shared" si="1"/>
        <v>0</v>
      </c>
      <c r="AQ25" s="13"/>
      <c r="AR25" s="78"/>
      <c r="AS25" s="15"/>
      <c r="AT25" s="16"/>
      <c r="AW25" ph="1"/>
      <c r="AY25" ph="1"/>
    </row>
    <row r="26" spans="3:51" ht="21" customHeight="1">
      <c r="D26" s="17" t="s">
        <v>10</v>
      </c>
      <c r="E26" s="17" t="s">
        <v>11</v>
      </c>
      <c r="F26" s="18" t="s">
        <v>14</v>
      </c>
      <c r="G26" s="18" t="s">
        <v>14</v>
      </c>
      <c r="H26" s="18" t="s">
        <v>14</v>
      </c>
      <c r="I26" s="18" t="s">
        <v>14</v>
      </c>
      <c r="J26" s="18" t="s">
        <v>14</v>
      </c>
      <c r="K26" s="18" t="s">
        <v>14</v>
      </c>
      <c r="L26" s="18" t="s">
        <v>14</v>
      </c>
      <c r="M26" s="18" t="s">
        <v>14</v>
      </c>
      <c r="N26" s="18" t="s">
        <v>14</v>
      </c>
      <c r="O26" s="18" t="s">
        <v>14</v>
      </c>
      <c r="P26" s="18" t="s">
        <v>14</v>
      </c>
      <c r="Q26" s="18" t="s">
        <v>14</v>
      </c>
      <c r="R26" s="18"/>
      <c r="S26" s="18"/>
      <c r="T26" s="18"/>
      <c r="U26" s="18" t="s">
        <v>16</v>
      </c>
      <c r="V26" s="18"/>
      <c r="W26" s="18"/>
      <c r="X26" s="18"/>
      <c r="Y26" s="18" t="s">
        <v>16</v>
      </c>
      <c r="Z26" s="18"/>
      <c r="AA26" s="18"/>
      <c r="AB26" s="18"/>
      <c r="AC26" s="18" t="s">
        <v>16</v>
      </c>
      <c r="AD26" s="18" t="s">
        <v>16</v>
      </c>
      <c r="AE26" s="18"/>
      <c r="AF26" s="18"/>
      <c r="AG26" s="18" t="s">
        <v>16</v>
      </c>
      <c r="AH26" s="18"/>
      <c r="AI26" s="18" t="s">
        <v>16</v>
      </c>
      <c r="AJ26" s="18" t="s">
        <v>14</v>
      </c>
      <c r="AK26" s="12">
        <f t="shared" si="2"/>
        <v>18</v>
      </c>
      <c r="AL26" s="12">
        <f t="shared" si="3"/>
        <v>6</v>
      </c>
      <c r="AM26" s="13">
        <f t="shared" si="4"/>
        <v>0.33333333333333331</v>
      </c>
      <c r="AN26" s="78"/>
      <c r="AO26" s="14">
        <f t="shared" si="5"/>
        <v>18</v>
      </c>
      <c r="AP26" s="12">
        <f t="shared" si="1"/>
        <v>6</v>
      </c>
      <c r="AQ26" s="13">
        <f t="shared" si="6"/>
        <v>0.33333333333333331</v>
      </c>
      <c r="AR26" s="78"/>
      <c r="AS26" s="15"/>
      <c r="AT26" s="16"/>
      <c r="AW26" ph="1"/>
      <c r="AY26" ph="1"/>
    </row>
    <row r="27" spans="3:51" ht="21" customHeight="1">
      <c r="D27" s="17"/>
      <c r="E27" s="17"/>
      <c r="F27" s="18" t="s">
        <v>14</v>
      </c>
      <c r="G27" s="18" t="s">
        <v>14</v>
      </c>
      <c r="H27" s="18" t="s">
        <v>14</v>
      </c>
      <c r="I27" s="18" t="s">
        <v>14</v>
      </c>
      <c r="J27" s="18" t="s">
        <v>14</v>
      </c>
      <c r="K27" s="18" t="s">
        <v>14</v>
      </c>
      <c r="L27" s="18" t="s">
        <v>14</v>
      </c>
      <c r="M27" s="18" t="s">
        <v>14</v>
      </c>
      <c r="N27" s="18" t="s">
        <v>14</v>
      </c>
      <c r="O27" s="18" t="s">
        <v>14</v>
      </c>
      <c r="P27" s="18" t="s">
        <v>14</v>
      </c>
      <c r="Q27" s="18" t="s">
        <v>14</v>
      </c>
      <c r="R27" s="18" t="s">
        <v>14</v>
      </c>
      <c r="S27" s="18" t="s">
        <v>14</v>
      </c>
      <c r="T27" s="18" t="s">
        <v>14</v>
      </c>
      <c r="U27" s="18" t="s">
        <v>14</v>
      </c>
      <c r="V27" s="18" t="s">
        <v>14</v>
      </c>
      <c r="W27" s="18" t="s">
        <v>14</v>
      </c>
      <c r="X27" s="18" t="s">
        <v>14</v>
      </c>
      <c r="Y27" s="18" t="s">
        <v>14</v>
      </c>
      <c r="Z27" s="18" t="s">
        <v>14</v>
      </c>
      <c r="AA27" s="18" t="s">
        <v>14</v>
      </c>
      <c r="AB27" s="18" t="s">
        <v>14</v>
      </c>
      <c r="AC27" s="18" t="s">
        <v>14</v>
      </c>
      <c r="AD27" s="18" t="s">
        <v>14</v>
      </c>
      <c r="AE27" s="18" t="s">
        <v>14</v>
      </c>
      <c r="AF27" s="18" t="s">
        <v>14</v>
      </c>
      <c r="AG27" s="18" t="s">
        <v>14</v>
      </c>
      <c r="AH27" s="18" t="s">
        <v>14</v>
      </c>
      <c r="AI27" s="18" t="s">
        <v>14</v>
      </c>
      <c r="AJ27" s="18" t="s">
        <v>14</v>
      </c>
      <c r="AK27" s="12">
        <f t="shared" si="2"/>
        <v>0</v>
      </c>
      <c r="AL27" s="12">
        <f t="shared" si="3"/>
        <v>0</v>
      </c>
      <c r="AM27" s="13"/>
      <c r="AN27" s="78"/>
      <c r="AO27" s="14">
        <f t="shared" si="5"/>
        <v>0</v>
      </c>
      <c r="AP27" s="12">
        <f t="shared" si="1"/>
        <v>0</v>
      </c>
      <c r="AQ27" s="13"/>
      <c r="AR27" s="78"/>
      <c r="AS27" s="15"/>
      <c r="AT27" s="16"/>
      <c r="AW27" ph="1"/>
      <c r="AY27" ph="1"/>
    </row>
    <row r="28" spans="3:51" ht="21" customHeight="1">
      <c r="D28" s="17"/>
      <c r="E28" s="17"/>
      <c r="F28" s="18" t="s">
        <v>14</v>
      </c>
      <c r="G28" s="18" t="s">
        <v>14</v>
      </c>
      <c r="H28" s="18" t="s">
        <v>14</v>
      </c>
      <c r="I28" s="18" t="s">
        <v>14</v>
      </c>
      <c r="J28" s="18" t="s">
        <v>14</v>
      </c>
      <c r="K28" s="18" t="s">
        <v>14</v>
      </c>
      <c r="L28" s="18" t="s">
        <v>14</v>
      </c>
      <c r="M28" s="18" t="s">
        <v>14</v>
      </c>
      <c r="N28" s="18" t="s">
        <v>14</v>
      </c>
      <c r="O28" s="18" t="s">
        <v>14</v>
      </c>
      <c r="P28" s="18" t="s">
        <v>14</v>
      </c>
      <c r="Q28" s="18" t="s">
        <v>14</v>
      </c>
      <c r="R28" s="18" t="s">
        <v>14</v>
      </c>
      <c r="S28" s="18" t="s">
        <v>14</v>
      </c>
      <c r="T28" s="18" t="s">
        <v>14</v>
      </c>
      <c r="U28" s="18" t="s">
        <v>14</v>
      </c>
      <c r="V28" s="18" t="s">
        <v>14</v>
      </c>
      <c r="W28" s="18" t="s">
        <v>14</v>
      </c>
      <c r="X28" s="18" t="s">
        <v>14</v>
      </c>
      <c r="Y28" s="18" t="s">
        <v>14</v>
      </c>
      <c r="Z28" s="18" t="s">
        <v>14</v>
      </c>
      <c r="AA28" s="18" t="s">
        <v>14</v>
      </c>
      <c r="AB28" s="18" t="s">
        <v>14</v>
      </c>
      <c r="AC28" s="18" t="s">
        <v>14</v>
      </c>
      <c r="AD28" s="18" t="s">
        <v>14</v>
      </c>
      <c r="AE28" s="18" t="s">
        <v>14</v>
      </c>
      <c r="AF28" s="18" t="s">
        <v>14</v>
      </c>
      <c r="AG28" s="18" t="s">
        <v>14</v>
      </c>
      <c r="AH28" s="18" t="s">
        <v>14</v>
      </c>
      <c r="AI28" s="18" t="s">
        <v>14</v>
      </c>
      <c r="AJ28" s="18" t="s">
        <v>14</v>
      </c>
      <c r="AK28" s="12">
        <f t="shared" si="2"/>
        <v>0</v>
      </c>
      <c r="AL28" s="12">
        <f t="shared" si="3"/>
        <v>0</v>
      </c>
      <c r="AM28" s="13"/>
      <c r="AN28" s="78"/>
      <c r="AO28" s="14">
        <f t="shared" si="5"/>
        <v>0</v>
      </c>
      <c r="AP28" s="12">
        <f t="shared" si="1"/>
        <v>0</v>
      </c>
      <c r="AQ28" s="13"/>
      <c r="AR28" s="78"/>
      <c r="AS28" s="15"/>
      <c r="AT28" s="16"/>
      <c r="AW28" ph="1"/>
      <c r="AY28" ph="1"/>
    </row>
    <row r="29" spans="3:51" ht="21.75" customHeight="1" thickBot="1">
      <c r="D29" s="17"/>
      <c r="E29" s="17"/>
      <c r="F29" s="18" t="s">
        <v>14</v>
      </c>
      <c r="G29" s="18" t="s">
        <v>14</v>
      </c>
      <c r="H29" s="18" t="s">
        <v>14</v>
      </c>
      <c r="I29" s="18" t="s">
        <v>14</v>
      </c>
      <c r="J29" s="18" t="s">
        <v>14</v>
      </c>
      <c r="K29" s="18" t="s">
        <v>14</v>
      </c>
      <c r="L29" s="18" t="s">
        <v>14</v>
      </c>
      <c r="M29" s="18" t="s">
        <v>14</v>
      </c>
      <c r="N29" s="18" t="s">
        <v>14</v>
      </c>
      <c r="O29" s="18" t="s">
        <v>14</v>
      </c>
      <c r="P29" s="18" t="s">
        <v>14</v>
      </c>
      <c r="Q29" s="18" t="s">
        <v>14</v>
      </c>
      <c r="R29" s="18" t="s">
        <v>14</v>
      </c>
      <c r="S29" s="18" t="s">
        <v>14</v>
      </c>
      <c r="T29" s="18" t="s">
        <v>14</v>
      </c>
      <c r="U29" s="18" t="s">
        <v>14</v>
      </c>
      <c r="V29" s="18" t="s">
        <v>14</v>
      </c>
      <c r="W29" s="18" t="s">
        <v>14</v>
      </c>
      <c r="X29" s="18" t="s">
        <v>14</v>
      </c>
      <c r="Y29" s="18" t="s">
        <v>14</v>
      </c>
      <c r="Z29" s="18" t="s">
        <v>14</v>
      </c>
      <c r="AA29" s="18" t="s">
        <v>14</v>
      </c>
      <c r="AB29" s="18" t="s">
        <v>14</v>
      </c>
      <c r="AC29" s="18" t="s">
        <v>14</v>
      </c>
      <c r="AD29" s="18" t="s">
        <v>14</v>
      </c>
      <c r="AE29" s="18" t="s">
        <v>14</v>
      </c>
      <c r="AF29" s="18" t="s">
        <v>14</v>
      </c>
      <c r="AG29" s="18" t="s">
        <v>14</v>
      </c>
      <c r="AH29" s="18" t="s">
        <v>14</v>
      </c>
      <c r="AI29" s="18" t="s">
        <v>14</v>
      </c>
      <c r="AJ29" s="18" t="s">
        <v>14</v>
      </c>
      <c r="AK29" s="12">
        <f t="shared" si="2"/>
        <v>0</v>
      </c>
      <c r="AL29" s="12">
        <f t="shared" si="3"/>
        <v>0</v>
      </c>
      <c r="AM29" s="13"/>
      <c r="AN29" s="79"/>
      <c r="AO29" s="14">
        <f t="shared" si="5"/>
        <v>0</v>
      </c>
      <c r="AP29" s="12">
        <f t="shared" si="1"/>
        <v>0</v>
      </c>
      <c r="AQ29" s="13"/>
      <c r="AR29" s="79"/>
      <c r="AS29" s="15"/>
      <c r="AT29" s="16"/>
      <c r="AW29" ph="1"/>
      <c r="AY29" ph="1"/>
    </row>
    <row r="30" spans="3:51" ht="18.7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8"/>
      <c r="AT30" s="8"/>
    </row>
    <row r="31" spans="3:51" ht="18.75">
      <c r="C31" s="6"/>
      <c r="D31" s="6" t="s">
        <v>18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8"/>
      <c r="AT31" s="8"/>
    </row>
    <row r="32" spans="3:51" ht="18.75">
      <c r="C32" s="6"/>
      <c r="D32" s="6" t="s">
        <v>27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8"/>
      <c r="AT32" s="8"/>
    </row>
    <row r="33" spans="3:51" ht="18.75">
      <c r="C33" s="6"/>
      <c r="D33" s="6" t="s">
        <v>28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8"/>
      <c r="AT33" s="8"/>
    </row>
    <row r="34" spans="3:51" ht="18.75">
      <c r="C34" s="6"/>
      <c r="D34" s="6" t="s">
        <v>19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8"/>
      <c r="AT34" s="8"/>
    </row>
    <row r="35" spans="3:51" ht="18.75">
      <c r="C35" s="6"/>
      <c r="D35" s="6" t="s">
        <v>29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8"/>
      <c r="AT35" s="8"/>
    </row>
    <row r="36" spans="3:51" ht="2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  <row r="40" spans="3:51" ht="21">
      <c r="AW40" ph="1"/>
      <c r="AY40" ph="1"/>
    </row>
  </sheetData>
  <sheetProtection algorithmName="SHA-512" hashValue="3KaJxxwn1bdM8zuxa7YIjS2OBrvWXr3D5UENC/ZcrMUYIslcDbTUuINQdRaZY/mzTxEnJk6Eh+jyFtVj5wzs3w==" saltValue="r2s/dBoyUKsD65h5r3bmYw==" spinCount="100000" sheet="1" objects="1" scenarios="1"/>
  <mergeCells count="37">
    <mergeCell ref="AN18:AN29"/>
    <mergeCell ref="AR16:AR17"/>
    <mergeCell ref="AO15:AR15"/>
    <mergeCell ref="AM8:AP8"/>
    <mergeCell ref="AD9:AP9"/>
    <mergeCell ref="AD10:AP10"/>
    <mergeCell ref="AD11:AP11"/>
    <mergeCell ref="AK15:AN15"/>
    <mergeCell ref="AM16:AM17"/>
    <mergeCell ref="AN16:AN17"/>
    <mergeCell ref="AR18:AR29"/>
    <mergeCell ref="AS16:AS17"/>
    <mergeCell ref="AT16:AT17"/>
    <mergeCell ref="D15:D17"/>
    <mergeCell ref="E15:E17"/>
    <mergeCell ref="F15:AJ16"/>
    <mergeCell ref="AS15:AT15"/>
    <mergeCell ref="AO16:AO17"/>
    <mergeCell ref="AP16:AP17"/>
    <mergeCell ref="AQ16:AQ17"/>
    <mergeCell ref="AL16:AL17"/>
    <mergeCell ref="AK16:AK17"/>
    <mergeCell ref="E13:U13"/>
    <mergeCell ref="M12:U12"/>
    <mergeCell ref="AF2:AG2"/>
    <mergeCell ref="AF3:AG3"/>
    <mergeCell ref="AQ6:AR6"/>
    <mergeCell ref="AD12:AR12"/>
    <mergeCell ref="AK8:AL8"/>
    <mergeCell ref="AD8:AJ8"/>
    <mergeCell ref="E8:U8"/>
    <mergeCell ref="E9:U9"/>
    <mergeCell ref="E11:G11"/>
    <mergeCell ref="H11:M11"/>
    <mergeCell ref="N11:U11"/>
    <mergeCell ref="E10:U10"/>
    <mergeCell ref="E12:K12"/>
  </mergeCells>
  <phoneticPr fontId="5"/>
  <dataValidations count="1">
    <dataValidation type="list" allowBlank="1" showInputMessage="1" showErrorMessage="1" sqref="F18:AJ29" xr:uid="{00000000-0002-0000-0000-000000000000}">
      <formula1>$AV$17:$AV$19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view="pageBreakPreview" zoomScale="85" zoomScaleNormal="70" zoomScaleSheetLayoutView="85" workbookViewId="0">
      <selection activeCell="F3" sqref="F3:H3"/>
    </sheetView>
  </sheetViews>
  <sheetFormatPr defaultColWidth="10" defaultRowHeight="13.5"/>
  <cols>
    <col min="1" max="1" width="12.875" style="22" customWidth="1"/>
    <col min="2" max="2" width="16.25" style="22" customWidth="1"/>
    <col min="3" max="3" width="5.5" style="22" customWidth="1"/>
    <col min="4" max="4" width="16.25" style="22" customWidth="1"/>
    <col min="5" max="6" width="6.25" style="22" customWidth="1"/>
    <col min="7" max="7" width="9.5" style="22" customWidth="1"/>
    <col min="8" max="8" width="10.5" style="22" customWidth="1"/>
    <col min="9" max="9" width="3.5" style="22" customWidth="1"/>
    <col min="10" max="10" width="1.75" style="22" customWidth="1"/>
    <col min="11" max="11" width="22.25" style="22" customWidth="1"/>
    <col min="12" max="12" width="6.625" style="22" customWidth="1"/>
    <col min="13" max="13" width="22.25" style="22" customWidth="1"/>
    <col min="14" max="14" width="6.625" style="22" customWidth="1"/>
    <col min="15" max="15" width="16.75" style="22" customWidth="1"/>
    <col min="16" max="16" width="6.625" style="22" customWidth="1"/>
    <col min="17" max="122" width="9.75" style="21" customWidth="1"/>
    <col min="123" max="16384" width="10" style="22"/>
  </cols>
  <sheetData>
    <row r="1" spans="1:16" ht="23.45" customHeight="1">
      <c r="A1" s="100"/>
      <c r="B1" s="100"/>
      <c r="C1" s="100"/>
      <c r="D1" s="100"/>
      <c r="E1" s="100"/>
      <c r="F1" s="100"/>
      <c r="G1" s="101"/>
      <c r="H1" s="102" t="s">
        <v>43</v>
      </c>
      <c r="I1" s="102"/>
      <c r="J1" s="20"/>
      <c r="K1" s="85" t="s">
        <v>66</v>
      </c>
      <c r="L1" s="96"/>
      <c r="M1" s="96"/>
      <c r="N1" s="86"/>
      <c r="O1" s="85" t="s">
        <v>58</v>
      </c>
      <c r="P1" s="86"/>
    </row>
    <row r="2" spans="1:16" ht="17.100000000000001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87"/>
      <c r="L2" s="97"/>
      <c r="M2" s="97"/>
      <c r="N2" s="88"/>
      <c r="O2" s="87"/>
      <c r="P2" s="88"/>
    </row>
    <row r="3" spans="1:16" ht="17.100000000000001" customHeight="1">
      <c r="A3" s="23"/>
      <c r="B3" s="23"/>
      <c r="C3" s="23"/>
      <c r="D3" s="23"/>
      <c r="E3" s="23"/>
      <c r="F3" s="103" t="s">
        <v>32</v>
      </c>
      <c r="G3" s="103"/>
      <c r="H3" s="103"/>
      <c r="I3" s="24"/>
      <c r="J3" s="24"/>
      <c r="K3" s="44">
        <v>2024</v>
      </c>
      <c r="L3" s="25" t="s">
        <v>13</v>
      </c>
      <c r="M3" s="48">
        <v>11</v>
      </c>
      <c r="N3" s="25" t="s">
        <v>59</v>
      </c>
      <c r="O3" s="44">
        <v>29.3</v>
      </c>
      <c r="P3" s="26" t="s">
        <v>60</v>
      </c>
    </row>
    <row r="4" spans="1:16" ht="17.100000000000001" customHeight="1">
      <c r="A4" s="23"/>
      <c r="B4" s="23"/>
      <c r="C4" s="23"/>
      <c r="D4" s="23"/>
      <c r="E4" s="23"/>
      <c r="F4" s="27"/>
      <c r="G4" s="27"/>
      <c r="H4" s="27"/>
      <c r="I4" s="24"/>
      <c r="J4" s="24"/>
      <c r="K4" s="44"/>
      <c r="L4" s="25" t="s">
        <v>13</v>
      </c>
      <c r="M4" s="48"/>
      <c r="N4" s="25" t="s">
        <v>61</v>
      </c>
      <c r="O4" s="44"/>
      <c r="P4" s="26" t="s">
        <v>60</v>
      </c>
    </row>
    <row r="5" spans="1:16" ht="17.100000000000001" customHeight="1">
      <c r="A5" s="104" t="s">
        <v>75</v>
      </c>
      <c r="B5" s="104"/>
      <c r="C5" s="104"/>
      <c r="D5" s="104"/>
      <c r="E5" s="104"/>
      <c r="F5" s="104"/>
      <c r="G5" s="104"/>
      <c r="H5" s="23"/>
      <c r="I5" s="23"/>
      <c r="J5" s="23"/>
      <c r="K5" s="44"/>
      <c r="L5" s="25" t="s">
        <v>13</v>
      </c>
      <c r="M5" s="48"/>
      <c r="N5" s="25" t="s">
        <v>61</v>
      </c>
      <c r="O5" s="44"/>
      <c r="P5" s="26" t="s">
        <v>60</v>
      </c>
    </row>
    <row r="6" spans="1:16" ht="17.100000000000001" customHeight="1">
      <c r="A6" s="28"/>
      <c r="B6" s="28"/>
      <c r="C6" s="28"/>
      <c r="D6" s="28"/>
      <c r="E6" s="28"/>
      <c r="F6" s="28"/>
      <c r="G6" s="28"/>
      <c r="H6" s="23"/>
      <c r="I6" s="23"/>
      <c r="J6" s="23"/>
      <c r="K6" s="44"/>
      <c r="L6" s="25" t="s">
        <v>13</v>
      </c>
      <c r="M6" s="48"/>
      <c r="N6" s="25" t="s">
        <v>62</v>
      </c>
      <c r="O6" s="44"/>
      <c r="P6" s="26" t="s">
        <v>60</v>
      </c>
    </row>
    <row r="7" spans="1:16" ht="17.100000000000001" customHeight="1">
      <c r="A7" s="105" t="str">
        <f>IF(OR(C11=0,C16=0,C20="",C22="",C18=0,B25=0,B30=0),"入力シートに必要事項を記入してください。","")</f>
        <v/>
      </c>
      <c r="B7" s="105"/>
      <c r="C7" s="105"/>
      <c r="D7" s="105"/>
      <c r="E7" s="105"/>
      <c r="F7" s="105"/>
      <c r="G7" s="105"/>
      <c r="H7" s="105"/>
      <c r="I7" s="105"/>
      <c r="J7" s="29"/>
      <c r="K7" s="45"/>
      <c r="L7" s="25" t="s">
        <v>13</v>
      </c>
      <c r="M7" s="49"/>
      <c r="N7" s="25" t="s">
        <v>62</v>
      </c>
      <c r="O7" s="45"/>
      <c r="P7" s="26" t="s">
        <v>60</v>
      </c>
    </row>
    <row r="8" spans="1:16" ht="17.100000000000001" customHeight="1">
      <c r="A8" s="98" t="s">
        <v>44</v>
      </c>
      <c r="B8" s="98"/>
      <c r="C8" s="98"/>
      <c r="D8" s="98"/>
      <c r="E8" s="98"/>
      <c r="F8" s="98"/>
      <c r="G8" s="98"/>
      <c r="H8" s="98"/>
      <c r="I8" s="30"/>
      <c r="J8" s="30"/>
      <c r="K8" s="46"/>
      <c r="L8" s="25" t="s">
        <v>13</v>
      </c>
      <c r="M8" s="50"/>
      <c r="N8" s="25" t="s">
        <v>62</v>
      </c>
      <c r="O8" s="46"/>
      <c r="P8" s="26" t="s">
        <v>60</v>
      </c>
    </row>
    <row r="9" spans="1:16" ht="17.100000000000001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46"/>
      <c r="L9" s="25" t="s">
        <v>13</v>
      </c>
      <c r="M9" s="50"/>
      <c r="N9" s="25" t="s">
        <v>62</v>
      </c>
      <c r="O9" s="46"/>
      <c r="P9" s="26" t="s">
        <v>60</v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44"/>
      <c r="L10" s="25" t="s">
        <v>13</v>
      </c>
      <c r="M10" s="48"/>
      <c r="N10" s="25" t="s">
        <v>62</v>
      </c>
      <c r="O10" s="44"/>
      <c r="P10" s="26" t="s">
        <v>60</v>
      </c>
    </row>
    <row r="11" spans="1:16" ht="17.100000000000001" customHeight="1">
      <c r="A11" s="93" t="s">
        <v>33</v>
      </c>
      <c r="C11" s="106" t="str">
        <f>+【別紙３】!E12</f>
        <v>○○株式会社　</v>
      </c>
      <c r="D11" s="106"/>
      <c r="E11" s="106"/>
      <c r="F11" s="106"/>
      <c r="G11" s="106"/>
      <c r="H11" s="106"/>
      <c r="I11" s="106"/>
      <c r="J11" s="32"/>
      <c r="K11" s="47"/>
      <c r="L11" s="25" t="s">
        <v>13</v>
      </c>
      <c r="M11" s="51"/>
      <c r="N11" s="25" t="s">
        <v>62</v>
      </c>
      <c r="O11" s="47"/>
      <c r="P11" s="26" t="s">
        <v>60</v>
      </c>
    </row>
    <row r="12" spans="1:16" ht="17.100000000000001" customHeight="1">
      <c r="A12" s="93"/>
      <c r="B12" s="31" t="s">
        <v>79</v>
      </c>
      <c r="C12" s="106"/>
      <c r="D12" s="106"/>
      <c r="E12" s="106"/>
      <c r="F12" s="106"/>
      <c r="G12" s="106"/>
      <c r="H12" s="106"/>
      <c r="I12" s="106"/>
      <c r="J12" s="32"/>
      <c r="K12" s="47"/>
      <c r="L12" s="25" t="s">
        <v>13</v>
      </c>
      <c r="M12" s="51"/>
      <c r="N12" s="25" t="s">
        <v>62</v>
      </c>
      <c r="O12" s="47"/>
      <c r="P12" s="26" t="s">
        <v>60</v>
      </c>
    </row>
    <row r="13" spans="1:16" ht="17.100000000000001" customHeight="1">
      <c r="A13" s="93"/>
      <c r="B13" s="31"/>
      <c r="C13" s="106"/>
      <c r="D13" s="106"/>
      <c r="E13" s="106"/>
      <c r="F13" s="106"/>
      <c r="G13" s="106"/>
      <c r="H13" s="106"/>
      <c r="I13" s="106"/>
      <c r="J13" s="32"/>
      <c r="K13" s="47"/>
      <c r="L13" s="25" t="s">
        <v>13</v>
      </c>
      <c r="M13" s="51"/>
      <c r="N13" s="25" t="s">
        <v>62</v>
      </c>
      <c r="O13" s="47"/>
      <c r="P13" s="26" t="s">
        <v>60</v>
      </c>
    </row>
    <row r="14" spans="1:16" ht="17.100000000000001" customHeight="1">
      <c r="A14" s="93"/>
      <c r="B14" s="107" t="s">
        <v>76</v>
      </c>
      <c r="C14" s="108" t="str">
        <f>+【別紙３】!M12</f>
        <v>代表取締役　○○　××</v>
      </c>
      <c r="D14" s="108"/>
      <c r="E14" s="108"/>
      <c r="F14" s="108"/>
      <c r="G14" s="108"/>
      <c r="H14" s="108"/>
      <c r="I14" s="108"/>
      <c r="J14" s="32"/>
      <c r="K14" s="47"/>
      <c r="L14" s="25" t="s">
        <v>13</v>
      </c>
      <c r="M14" s="51"/>
      <c r="N14" s="25" t="s">
        <v>62</v>
      </c>
      <c r="O14" s="47"/>
      <c r="P14" s="26" t="s">
        <v>60</v>
      </c>
    </row>
    <row r="15" spans="1:16" ht="17.100000000000001" customHeight="1">
      <c r="A15" s="93"/>
      <c r="B15" s="107"/>
      <c r="C15" s="108"/>
      <c r="D15" s="108"/>
      <c r="E15" s="108"/>
      <c r="F15" s="108"/>
      <c r="G15" s="108"/>
      <c r="H15" s="108"/>
      <c r="I15" s="108"/>
      <c r="J15" s="32"/>
      <c r="K15" s="47"/>
      <c r="L15" s="25" t="s">
        <v>13</v>
      </c>
      <c r="M15" s="51"/>
      <c r="N15" s="25" t="s">
        <v>62</v>
      </c>
      <c r="O15" s="47"/>
      <c r="P15" s="26" t="s">
        <v>60</v>
      </c>
    </row>
    <row r="16" spans="1:16" ht="17.100000000000001" customHeight="1">
      <c r="B16" s="99" t="s">
        <v>34</v>
      </c>
      <c r="C16" s="106" t="str">
        <f>+【別紙３】!E13</f>
        <v>神奈川県〇〇市〇〇</v>
      </c>
      <c r="D16" s="106"/>
      <c r="E16" s="106"/>
      <c r="F16" s="106"/>
      <c r="G16" s="106"/>
      <c r="H16" s="106"/>
      <c r="I16" s="106"/>
      <c r="J16" s="23"/>
      <c r="K16" s="44"/>
      <c r="L16" s="25" t="s">
        <v>13</v>
      </c>
      <c r="M16" s="48"/>
      <c r="N16" s="25" t="s">
        <v>62</v>
      </c>
      <c r="O16" s="44"/>
      <c r="P16" s="26" t="s">
        <v>60</v>
      </c>
    </row>
    <row r="17" spans="1:23" ht="17.100000000000001" customHeight="1">
      <c r="B17" s="99"/>
      <c r="C17" s="106"/>
      <c r="D17" s="106"/>
      <c r="E17" s="106"/>
      <c r="F17" s="106"/>
      <c r="G17" s="106"/>
      <c r="H17" s="106"/>
      <c r="I17" s="106"/>
      <c r="J17" s="33"/>
      <c r="K17" s="44"/>
      <c r="L17" s="25" t="s">
        <v>13</v>
      </c>
      <c r="M17" s="48"/>
      <c r="N17" s="25" t="s">
        <v>62</v>
      </c>
      <c r="O17" s="44"/>
      <c r="P17" s="26" t="s">
        <v>60</v>
      </c>
    </row>
    <row r="18" spans="1:23" ht="17.100000000000001" customHeight="1">
      <c r="B18" s="34" t="s">
        <v>37</v>
      </c>
      <c r="C18" s="94" t="str">
        <f>+【別紙３】!AD11</f>
        <v>090-0000-0000</v>
      </c>
      <c r="D18" s="94"/>
      <c r="E18" s="94"/>
      <c r="F18" s="94"/>
      <c r="G18" s="94"/>
      <c r="H18" s="23"/>
      <c r="I18" s="23"/>
      <c r="J18" s="23"/>
      <c r="K18" s="44"/>
      <c r="L18" s="25" t="s">
        <v>13</v>
      </c>
      <c r="M18" s="48"/>
      <c r="N18" s="25" t="s">
        <v>62</v>
      </c>
      <c r="O18" s="44"/>
      <c r="P18" s="26" t="s">
        <v>60</v>
      </c>
    </row>
    <row r="19" spans="1:23" ht="17.100000000000001" customHeight="1">
      <c r="G19" s="35"/>
      <c r="H19" s="35"/>
      <c r="I19" s="23"/>
      <c r="J19" s="23"/>
      <c r="K19" s="44"/>
      <c r="L19" s="25" t="s">
        <v>13</v>
      </c>
      <c r="M19" s="48"/>
      <c r="N19" s="25" t="s">
        <v>62</v>
      </c>
      <c r="O19" s="44"/>
      <c r="P19" s="26" t="s">
        <v>60</v>
      </c>
    </row>
    <row r="20" spans="1:23" ht="17.100000000000001" customHeight="1">
      <c r="A20" s="93" t="s">
        <v>35</v>
      </c>
      <c r="B20" s="93"/>
      <c r="C20" s="94" t="str">
        <f>+【別紙３】!AD9</f>
        <v>○○　○○</v>
      </c>
      <c r="D20" s="94"/>
      <c r="E20" s="94"/>
      <c r="F20" s="94"/>
      <c r="H20" s="23"/>
      <c r="I20" s="23"/>
      <c r="J20" s="23"/>
      <c r="K20" s="44"/>
      <c r="L20" s="25" t="s">
        <v>13</v>
      </c>
      <c r="M20" s="48"/>
      <c r="N20" s="25" t="s">
        <v>62</v>
      </c>
      <c r="O20" s="44"/>
      <c r="P20" s="26" t="s">
        <v>60</v>
      </c>
    </row>
    <row r="21" spans="1:23" ht="17.100000000000001" customHeight="1">
      <c r="G21" s="23"/>
      <c r="H21" s="23"/>
      <c r="I21" s="23"/>
      <c r="J21" s="23"/>
      <c r="K21" s="44"/>
      <c r="L21" s="25" t="s">
        <v>13</v>
      </c>
      <c r="M21" s="48"/>
      <c r="N21" s="25" t="s">
        <v>62</v>
      </c>
      <c r="O21" s="44"/>
      <c r="P21" s="26" t="s">
        <v>60</v>
      </c>
    </row>
    <row r="22" spans="1:23" ht="17.100000000000001" customHeight="1">
      <c r="A22" s="95" t="s">
        <v>36</v>
      </c>
      <c r="B22" s="95"/>
      <c r="C22" s="94" t="str">
        <f>+【別紙３】!AD10</f>
        <v>△△　△△</v>
      </c>
      <c r="D22" s="94"/>
      <c r="E22" s="94"/>
      <c r="F22" s="94"/>
      <c r="G22" s="23"/>
      <c r="H22" s="23"/>
      <c r="I22" s="23"/>
      <c r="J22" s="23"/>
      <c r="K22" s="44"/>
      <c r="L22" s="25" t="s">
        <v>13</v>
      </c>
      <c r="M22" s="48"/>
      <c r="N22" s="25" t="s">
        <v>62</v>
      </c>
      <c r="O22" s="44"/>
      <c r="P22" s="26" t="s">
        <v>60</v>
      </c>
    </row>
    <row r="23" spans="1:23" ht="17.100000000000001" customHeight="1">
      <c r="A23" s="109" t="s">
        <v>38</v>
      </c>
      <c r="B23" s="109"/>
      <c r="C23" s="109"/>
      <c r="D23" s="109"/>
      <c r="E23" s="109"/>
      <c r="F23" s="109"/>
      <c r="G23" s="109"/>
      <c r="H23" s="109"/>
      <c r="I23" s="23"/>
      <c r="J23" s="23"/>
      <c r="K23" s="44"/>
      <c r="L23" s="25" t="s">
        <v>13</v>
      </c>
      <c r="M23" s="48"/>
      <c r="N23" s="25" t="s">
        <v>62</v>
      </c>
      <c r="O23" s="44"/>
      <c r="P23" s="26" t="s">
        <v>60</v>
      </c>
    </row>
    <row r="24" spans="1:23" ht="17.100000000000001" customHeight="1">
      <c r="A24" s="110"/>
      <c r="B24" s="110"/>
      <c r="C24" s="110"/>
      <c r="D24" s="110"/>
      <c r="E24" s="110"/>
      <c r="F24" s="110"/>
      <c r="G24" s="110"/>
      <c r="H24" s="110"/>
      <c r="I24" s="23"/>
      <c r="J24" s="23"/>
      <c r="K24" s="44"/>
      <c r="L24" s="25" t="s">
        <v>13</v>
      </c>
      <c r="M24" s="48"/>
      <c r="N24" s="25" t="s">
        <v>62</v>
      </c>
      <c r="O24" s="44"/>
      <c r="P24" s="26" t="s">
        <v>60</v>
      </c>
    </row>
    <row r="25" spans="1:23" ht="17.100000000000001" customHeight="1">
      <c r="A25" s="111" t="s">
        <v>80</v>
      </c>
      <c r="B25" s="112" t="str">
        <f>+【別紙３】!E9</f>
        <v>令和〇年度　市道△△号〇〇〇工事</v>
      </c>
      <c r="C25" s="112"/>
      <c r="D25" s="112"/>
      <c r="E25" s="112"/>
      <c r="F25" s="112"/>
      <c r="G25" s="112"/>
      <c r="H25" s="112"/>
      <c r="I25" s="23"/>
      <c r="J25" s="23"/>
      <c r="K25" s="44"/>
      <c r="L25" s="25" t="s">
        <v>13</v>
      </c>
      <c r="M25" s="48"/>
      <c r="N25" s="25" t="s">
        <v>62</v>
      </c>
      <c r="O25" s="44"/>
      <c r="P25" s="26" t="s">
        <v>60</v>
      </c>
    </row>
    <row r="26" spans="1:23" ht="17.100000000000001" customHeight="1">
      <c r="A26" s="111"/>
      <c r="B26" s="112"/>
      <c r="C26" s="112"/>
      <c r="D26" s="112"/>
      <c r="E26" s="112"/>
      <c r="F26" s="112"/>
      <c r="G26" s="112"/>
      <c r="H26" s="112"/>
      <c r="I26" s="33"/>
      <c r="J26" s="33"/>
      <c r="K26" s="44"/>
      <c r="L26" s="25" t="s">
        <v>13</v>
      </c>
      <c r="M26" s="48"/>
      <c r="N26" s="25" t="s">
        <v>62</v>
      </c>
      <c r="O26" s="44"/>
      <c r="P26" s="26" t="s">
        <v>60</v>
      </c>
    </row>
    <row r="27" spans="1:23" ht="17.100000000000001" customHeight="1">
      <c r="A27" s="111"/>
      <c r="B27" s="112"/>
      <c r="C27" s="112"/>
      <c r="D27" s="112"/>
      <c r="E27" s="112"/>
      <c r="F27" s="112"/>
      <c r="G27" s="112"/>
      <c r="H27" s="112"/>
      <c r="I27" s="23"/>
      <c r="J27" s="23"/>
      <c r="K27" s="44"/>
      <c r="L27" s="25" t="s">
        <v>13</v>
      </c>
      <c r="M27" s="48"/>
      <c r="N27" s="25" t="s">
        <v>62</v>
      </c>
      <c r="O27" s="44"/>
      <c r="P27" s="26" t="s">
        <v>60</v>
      </c>
    </row>
    <row r="28" spans="1:23" ht="17.100000000000001" customHeight="1">
      <c r="A28" s="111"/>
      <c r="B28" s="112"/>
      <c r="C28" s="112"/>
      <c r="D28" s="112"/>
      <c r="E28" s="112"/>
      <c r="F28" s="112"/>
      <c r="G28" s="112"/>
      <c r="H28" s="112"/>
      <c r="I28" s="33"/>
      <c r="J28" s="33"/>
      <c r="K28" s="44"/>
      <c r="L28" s="25" t="s">
        <v>13</v>
      </c>
      <c r="M28" s="48"/>
      <c r="N28" s="25" t="s">
        <v>62</v>
      </c>
      <c r="O28" s="44"/>
      <c r="P28" s="26" t="s">
        <v>60</v>
      </c>
    </row>
    <row r="29" spans="1:23" ht="17.100000000000001" customHeight="1">
      <c r="A29" s="111"/>
      <c r="B29" s="112"/>
      <c r="C29" s="112"/>
      <c r="D29" s="112"/>
      <c r="E29" s="112"/>
      <c r="F29" s="112"/>
      <c r="G29" s="112"/>
      <c r="H29" s="112"/>
      <c r="I29" s="23"/>
      <c r="J29" s="23"/>
      <c r="K29" s="44"/>
      <c r="L29" s="25" t="s">
        <v>13</v>
      </c>
      <c r="M29" s="48"/>
      <c r="N29" s="25" t="s">
        <v>62</v>
      </c>
      <c r="O29" s="44"/>
      <c r="P29" s="26" t="s">
        <v>60</v>
      </c>
    </row>
    <row r="30" spans="1:23" ht="17.100000000000001" customHeight="1">
      <c r="A30" s="111" t="s">
        <v>39</v>
      </c>
      <c r="B30" s="113" t="str">
        <f>+【別紙３】!E10</f>
        <v>神奈川県三浦市〇〇地内</v>
      </c>
      <c r="C30" s="113"/>
      <c r="D30" s="113"/>
      <c r="E30" s="113"/>
      <c r="F30" s="113"/>
      <c r="G30" s="113"/>
      <c r="H30" s="113"/>
      <c r="I30" s="23"/>
      <c r="J30" s="23"/>
      <c r="K30" s="44"/>
      <c r="L30" s="25" t="s">
        <v>13</v>
      </c>
      <c r="M30" s="48"/>
      <c r="N30" s="25" t="s">
        <v>62</v>
      </c>
      <c r="O30" s="44"/>
      <c r="P30" s="26" t="s">
        <v>60</v>
      </c>
    </row>
    <row r="31" spans="1:23" ht="17.100000000000001" customHeight="1">
      <c r="A31" s="111"/>
      <c r="B31" s="113"/>
      <c r="C31" s="113"/>
      <c r="D31" s="113"/>
      <c r="E31" s="113"/>
      <c r="F31" s="113"/>
      <c r="G31" s="113"/>
      <c r="H31" s="113"/>
      <c r="I31" s="23"/>
      <c r="J31" s="23"/>
      <c r="K31" s="44"/>
      <c r="L31" s="25" t="s">
        <v>13</v>
      </c>
      <c r="M31" s="48"/>
      <c r="N31" s="25" t="s">
        <v>62</v>
      </c>
      <c r="O31" s="44"/>
      <c r="P31" s="26" t="s">
        <v>60</v>
      </c>
      <c r="Q31" s="22"/>
      <c r="R31" s="22"/>
      <c r="S31" s="22"/>
      <c r="T31" s="22"/>
      <c r="U31" s="22"/>
      <c r="V31" s="22"/>
      <c r="W31" s="22"/>
    </row>
    <row r="32" spans="1:23" ht="17.100000000000001" customHeight="1">
      <c r="A32" s="111"/>
      <c r="B32" s="113"/>
      <c r="C32" s="113"/>
      <c r="D32" s="113"/>
      <c r="E32" s="113"/>
      <c r="F32" s="113"/>
      <c r="G32" s="113"/>
      <c r="H32" s="113"/>
      <c r="I32" s="23"/>
      <c r="J32" s="23"/>
      <c r="K32" s="44"/>
      <c r="L32" s="25" t="s">
        <v>13</v>
      </c>
      <c r="M32" s="48"/>
      <c r="N32" s="25" t="s">
        <v>62</v>
      </c>
      <c r="O32" s="44"/>
      <c r="P32" s="26" t="s">
        <v>60</v>
      </c>
      <c r="Q32" s="22"/>
      <c r="R32" s="22"/>
      <c r="S32" s="22"/>
      <c r="T32" s="22"/>
      <c r="U32" s="22"/>
      <c r="V32" s="22"/>
      <c r="W32" s="22"/>
    </row>
    <row r="33" spans="1:23" ht="17.100000000000001" customHeight="1">
      <c r="A33" s="111" t="s">
        <v>40</v>
      </c>
      <c r="B33" s="115">
        <f>+【別紙３】!E11</f>
        <v>45566</v>
      </c>
      <c r="C33" s="116"/>
      <c r="D33" s="90" t="s">
        <v>41</v>
      </c>
      <c r="E33" s="117">
        <f>+【別紙３】!N11</f>
        <v>45747</v>
      </c>
      <c r="F33" s="115"/>
      <c r="G33" s="115"/>
      <c r="H33" s="115"/>
      <c r="I33" s="33"/>
      <c r="J33" s="33"/>
      <c r="K33" s="44"/>
      <c r="L33" s="25" t="s">
        <v>13</v>
      </c>
      <c r="M33" s="48"/>
      <c r="N33" s="25" t="s">
        <v>62</v>
      </c>
      <c r="O33" s="44"/>
      <c r="P33" s="26" t="s">
        <v>60</v>
      </c>
      <c r="Q33" s="22"/>
      <c r="R33" s="22"/>
      <c r="S33" s="22"/>
      <c r="T33" s="22"/>
      <c r="U33" s="22"/>
      <c r="V33" s="22"/>
      <c r="W33" s="22"/>
    </row>
    <row r="34" spans="1:23" ht="17.100000000000001" customHeight="1">
      <c r="A34" s="111"/>
      <c r="B34" s="115"/>
      <c r="C34" s="116"/>
      <c r="D34" s="90"/>
      <c r="E34" s="117"/>
      <c r="F34" s="115"/>
      <c r="G34" s="115"/>
      <c r="H34" s="115"/>
      <c r="I34" s="19"/>
      <c r="J34" s="19"/>
      <c r="K34" s="44"/>
      <c r="L34" s="25" t="s">
        <v>13</v>
      </c>
      <c r="M34" s="48"/>
      <c r="N34" s="25" t="s">
        <v>62</v>
      </c>
      <c r="O34" s="44"/>
      <c r="P34" s="26" t="s">
        <v>60</v>
      </c>
      <c r="Q34" s="22"/>
      <c r="R34" s="22"/>
      <c r="S34" s="22"/>
      <c r="T34" s="22"/>
      <c r="U34" s="22"/>
      <c r="V34" s="22"/>
      <c r="W34" s="22"/>
    </row>
    <row r="35" spans="1:23" ht="17.100000000000001" customHeight="1">
      <c r="A35" s="111" t="s">
        <v>42</v>
      </c>
      <c r="B35" s="115">
        <f>+【別紙３】!AD8</f>
        <v>45599</v>
      </c>
      <c r="C35" s="116"/>
      <c r="D35" s="90" t="s">
        <v>41</v>
      </c>
      <c r="E35" s="117">
        <f>+【別紙３】!AM8</f>
        <v>45352</v>
      </c>
      <c r="F35" s="115"/>
      <c r="G35" s="115"/>
      <c r="H35" s="115"/>
      <c r="I35" s="19"/>
      <c r="J35" s="19"/>
      <c r="K35" s="44"/>
      <c r="L35" s="25" t="s">
        <v>13</v>
      </c>
      <c r="M35" s="48"/>
      <c r="N35" s="25" t="s">
        <v>62</v>
      </c>
      <c r="O35" s="44"/>
      <c r="P35" s="26" t="s">
        <v>60</v>
      </c>
      <c r="Q35" s="22"/>
      <c r="R35" s="22"/>
      <c r="S35" s="22"/>
      <c r="T35" s="22"/>
      <c r="U35" s="22"/>
      <c r="V35" s="22"/>
      <c r="W35" s="22"/>
    </row>
    <row r="36" spans="1:23" ht="17.100000000000001" customHeight="1">
      <c r="A36" s="118"/>
      <c r="B36" s="119"/>
      <c r="C36" s="120"/>
      <c r="D36" s="121"/>
      <c r="E36" s="122"/>
      <c r="F36" s="119"/>
      <c r="G36" s="119"/>
      <c r="H36" s="119"/>
      <c r="I36" s="19"/>
      <c r="J36" s="19"/>
      <c r="K36" s="44"/>
      <c r="L36" s="25" t="s">
        <v>13</v>
      </c>
      <c r="M36" s="48"/>
      <c r="N36" s="25" t="s">
        <v>62</v>
      </c>
      <c r="O36" s="44"/>
      <c r="P36" s="26" t="s">
        <v>60</v>
      </c>
      <c r="Q36" s="22"/>
      <c r="R36" s="22"/>
      <c r="S36" s="22"/>
      <c r="T36" s="22"/>
      <c r="U36" s="22"/>
      <c r="V36" s="22"/>
      <c r="W36" s="22"/>
    </row>
    <row r="37" spans="1:23" ht="17.100000000000001" customHeight="1">
      <c r="A37" s="111" t="s">
        <v>67</v>
      </c>
      <c r="B37" s="36"/>
      <c r="C37" s="36"/>
      <c r="D37" s="36"/>
      <c r="E37" s="36"/>
      <c r="F37" s="36"/>
      <c r="G37" s="36"/>
      <c r="H37" s="37"/>
      <c r="I37" s="19"/>
      <c r="J37" s="19"/>
      <c r="K37" s="44"/>
      <c r="L37" s="25" t="s">
        <v>13</v>
      </c>
      <c r="M37" s="48"/>
      <c r="N37" s="25" t="s">
        <v>62</v>
      </c>
      <c r="O37" s="44"/>
      <c r="P37" s="26" t="s">
        <v>60</v>
      </c>
      <c r="Q37" s="22"/>
      <c r="R37" s="22"/>
      <c r="S37" s="22"/>
      <c r="T37" s="22"/>
      <c r="U37" s="22"/>
      <c r="V37" s="22"/>
      <c r="W37" s="22"/>
    </row>
    <row r="38" spans="1:23" ht="17.100000000000001" customHeight="1">
      <c r="A38" s="111"/>
      <c r="C38" s="38"/>
      <c r="D38" s="38"/>
      <c r="E38" s="38"/>
      <c r="F38" s="38"/>
      <c r="G38" s="38"/>
      <c r="H38" s="39"/>
      <c r="I38" s="19"/>
      <c r="J38" s="19"/>
      <c r="K38" s="44"/>
      <c r="L38" s="25" t="s">
        <v>13</v>
      </c>
      <c r="M38" s="48"/>
      <c r="N38" s="25" t="s">
        <v>62</v>
      </c>
      <c r="O38" s="44"/>
      <c r="P38" s="26" t="s">
        <v>60</v>
      </c>
      <c r="Q38" s="22"/>
      <c r="R38" s="22"/>
      <c r="S38" s="22"/>
      <c r="T38" s="22"/>
      <c r="U38" s="22"/>
      <c r="V38" s="22"/>
      <c r="W38" s="22"/>
    </row>
    <row r="39" spans="1:23" ht="17.100000000000001" customHeight="1">
      <c r="A39" s="111"/>
      <c r="B39" s="123" t="s">
        <v>56</v>
      </c>
      <c r="C39" s="124"/>
      <c r="D39" s="124"/>
      <c r="E39" s="124"/>
      <c r="F39" s="124"/>
      <c r="G39" s="124"/>
      <c r="H39" s="125"/>
      <c r="I39" s="23"/>
      <c r="J39" s="23"/>
      <c r="K39" s="44"/>
      <c r="L39" s="25" t="s">
        <v>13</v>
      </c>
      <c r="M39" s="48"/>
      <c r="N39" s="25" t="s">
        <v>62</v>
      </c>
      <c r="O39" s="44"/>
      <c r="P39" s="26" t="s">
        <v>60</v>
      </c>
      <c r="Q39" s="22"/>
      <c r="R39" s="22"/>
      <c r="S39" s="22" t="s">
        <v>54</v>
      </c>
      <c r="T39" s="22"/>
      <c r="U39" s="22"/>
      <c r="V39" s="22"/>
      <c r="W39" s="22"/>
    </row>
    <row r="40" spans="1:23" ht="17.100000000000001" customHeight="1">
      <c r="A40" s="111"/>
      <c r="B40" s="123"/>
      <c r="C40" s="124"/>
      <c r="D40" s="124"/>
      <c r="E40" s="124"/>
      <c r="F40" s="124"/>
      <c r="G40" s="124"/>
      <c r="H40" s="125"/>
      <c r="I40" s="19"/>
      <c r="J40" s="19"/>
      <c r="K40" s="44"/>
      <c r="L40" s="25" t="s">
        <v>13</v>
      </c>
      <c r="M40" s="48"/>
      <c r="N40" s="25" t="s">
        <v>62</v>
      </c>
      <c r="O40" s="44"/>
      <c r="P40" s="26" t="s">
        <v>60</v>
      </c>
      <c r="Q40" s="22"/>
      <c r="R40" s="22"/>
      <c r="S40" s="22" t="s">
        <v>55</v>
      </c>
      <c r="T40" s="22"/>
      <c r="U40" s="22"/>
      <c r="V40" s="22"/>
      <c r="W40" s="22"/>
    </row>
    <row r="41" spans="1:23" ht="17.100000000000001" customHeight="1">
      <c r="A41" s="111"/>
      <c r="B41" s="40"/>
      <c r="C41" s="40"/>
      <c r="D41" s="40"/>
      <c r="E41" s="40"/>
      <c r="F41" s="40"/>
      <c r="G41" s="40"/>
      <c r="H41" s="41"/>
      <c r="I41" s="19"/>
      <c r="J41" s="19"/>
      <c r="K41" s="44"/>
      <c r="L41" s="25" t="s">
        <v>13</v>
      </c>
      <c r="M41" s="48"/>
      <c r="N41" s="25" t="s">
        <v>62</v>
      </c>
      <c r="O41" s="44"/>
      <c r="P41" s="26" t="s">
        <v>60</v>
      </c>
      <c r="Q41" s="22"/>
      <c r="R41" s="22"/>
      <c r="S41" s="22" t="s">
        <v>56</v>
      </c>
      <c r="T41" s="22"/>
      <c r="U41" s="22"/>
      <c r="V41" s="22"/>
      <c r="W41" s="22"/>
    </row>
    <row r="42" spans="1:23" ht="17.100000000000001" customHeight="1">
      <c r="A42" s="111"/>
      <c r="B42" s="42"/>
      <c r="C42" s="42"/>
      <c r="D42" s="42"/>
      <c r="E42" s="42"/>
      <c r="F42" s="42"/>
      <c r="G42" s="42"/>
      <c r="H42" s="43"/>
      <c r="I42" s="19"/>
      <c r="J42" s="19"/>
      <c r="K42" s="89" t="s">
        <v>64</v>
      </c>
      <c r="L42" s="90"/>
      <c r="M42" s="90"/>
      <c r="N42" s="90"/>
      <c r="O42" s="44"/>
      <c r="P42" s="26" t="s">
        <v>60</v>
      </c>
      <c r="Q42" s="22"/>
      <c r="R42" s="22"/>
      <c r="S42" s="22"/>
      <c r="T42" s="22"/>
      <c r="U42" s="22"/>
      <c r="V42" s="22"/>
      <c r="W42" s="22"/>
    </row>
    <row r="43" spans="1:23" ht="5.0999999999999996" customHeight="1">
      <c r="A43" s="23"/>
      <c r="B43" s="23"/>
      <c r="C43" s="23"/>
      <c r="D43" s="23"/>
      <c r="E43" s="23"/>
      <c r="F43" s="23"/>
      <c r="G43" s="23"/>
      <c r="H43" s="23"/>
      <c r="I43" s="19"/>
      <c r="J43" s="19"/>
      <c r="K43" s="19"/>
      <c r="L43" s="19"/>
      <c r="M43" s="19"/>
      <c r="N43" s="19"/>
      <c r="O43" s="19"/>
      <c r="P43" s="19"/>
      <c r="Q43" s="22"/>
      <c r="R43" s="22"/>
      <c r="S43" s="22"/>
      <c r="T43" s="22"/>
      <c r="U43" s="22"/>
      <c r="V43" s="22"/>
      <c r="W43" s="22"/>
    </row>
    <row r="44" spans="1:23" ht="17.100000000000001" customHeight="1">
      <c r="A44" s="114" t="s">
        <v>81</v>
      </c>
      <c r="B44" s="114"/>
      <c r="C44" s="114"/>
      <c r="D44" s="114"/>
      <c r="E44" s="114"/>
      <c r="F44" s="114"/>
      <c r="G44" s="114"/>
      <c r="H44" s="114"/>
      <c r="I44" s="19"/>
      <c r="J44" s="19"/>
      <c r="K44" s="91" t="s">
        <v>63</v>
      </c>
      <c r="L44" s="91"/>
      <c r="M44" s="91"/>
      <c r="N44" s="91"/>
      <c r="O44" s="92" t="s">
        <v>56</v>
      </c>
      <c r="P44" s="92"/>
      <c r="Q44" s="22"/>
      <c r="R44" s="22"/>
      <c r="S44" s="22"/>
      <c r="T44" s="22"/>
      <c r="U44" s="22"/>
      <c r="V44" s="22"/>
      <c r="W44" s="22"/>
    </row>
    <row r="45" spans="1:23" ht="9" customHeight="1">
      <c r="I45" s="23"/>
      <c r="J45" s="23"/>
      <c r="K45" s="91"/>
      <c r="L45" s="91"/>
      <c r="M45" s="91"/>
      <c r="N45" s="91"/>
      <c r="O45" s="92"/>
      <c r="P45" s="92"/>
      <c r="Q45" s="22"/>
      <c r="R45" s="22"/>
      <c r="S45" s="22"/>
      <c r="T45" s="22"/>
      <c r="U45" s="22"/>
      <c r="V45" s="22"/>
      <c r="W45" s="22"/>
    </row>
    <row r="46" spans="1:23" ht="17.45" customHeight="1">
      <c r="I46" s="23"/>
      <c r="J46" s="23"/>
      <c r="K46" s="23"/>
      <c r="L46" s="23"/>
      <c r="M46" s="23"/>
      <c r="N46" s="23"/>
      <c r="O46" s="23"/>
      <c r="P46" s="23"/>
    </row>
    <row r="47" spans="1:23" ht="17.45" customHeight="1">
      <c r="I47" s="23"/>
      <c r="J47" s="23"/>
      <c r="K47" s="23"/>
      <c r="L47" s="23"/>
      <c r="M47" s="23"/>
      <c r="N47" s="23"/>
      <c r="O47" s="23"/>
      <c r="P47" s="23"/>
    </row>
    <row r="48" spans="1:23" ht="17.45" customHeight="1">
      <c r="I48" s="23"/>
      <c r="J48" s="23"/>
      <c r="K48" s="23"/>
      <c r="L48" s="23"/>
      <c r="M48" s="23"/>
      <c r="N48" s="23"/>
      <c r="O48" s="23"/>
      <c r="P48" s="23"/>
    </row>
    <row r="49" ht="17.45" customHeight="1"/>
    <row r="50" ht="17.45" customHeight="1"/>
    <row r="51" ht="18" customHeight="1"/>
  </sheetData>
  <sheetProtection algorithmName="SHA-512" hashValue="cDXaQZLgDYXIKTUMbtcYiPOqYkv5V5AyXR9ARSI5BuLmXoDbE6vdnvlIYSxto5Wuqd59hVI9pzSNurx1KZW4tA==" saltValue="ElA4xaLrAWPvQRWoY4V7Vg==" spinCount="100000" sheet="1"/>
  <mergeCells count="38"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  <mergeCell ref="A23:H24"/>
    <mergeCell ref="A25:A29"/>
    <mergeCell ref="B25:H29"/>
    <mergeCell ref="A30:A32"/>
    <mergeCell ref="B30:H32"/>
    <mergeCell ref="A7:I7"/>
    <mergeCell ref="C18:G18"/>
    <mergeCell ref="C11:I13"/>
    <mergeCell ref="C16:I17"/>
    <mergeCell ref="B14:B15"/>
    <mergeCell ref="C14:I15"/>
    <mergeCell ref="O1:P2"/>
    <mergeCell ref="K42:N42"/>
    <mergeCell ref="K44:N45"/>
    <mergeCell ref="O44:P45"/>
    <mergeCell ref="A20:B20"/>
    <mergeCell ref="C20:F20"/>
    <mergeCell ref="A22:B22"/>
    <mergeCell ref="C22:F22"/>
    <mergeCell ref="K1:N2"/>
    <mergeCell ref="A8:H8"/>
    <mergeCell ref="A11:A15"/>
    <mergeCell ref="B16:B17"/>
    <mergeCell ref="A1:G1"/>
    <mergeCell ref="H1:I1"/>
    <mergeCell ref="F3:H3"/>
    <mergeCell ref="A5:G5"/>
  </mergeCells>
  <phoneticPr fontId="5"/>
  <dataValidations count="1">
    <dataValidation type="list" allowBlank="1" showInputMessage="1" showErrorMessage="1" sqref="O44 B39" xr:uid="{00000000-0002-0000-0100-000000000000}">
      <formula1>$S$39:$S$41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三浦市　加藤</cp:lastModifiedBy>
  <cp:lastPrinted>2024-06-06T11:39:59Z</cp:lastPrinted>
  <dcterms:created xsi:type="dcterms:W3CDTF">2011-06-14T02:02:34Z</dcterms:created>
  <dcterms:modified xsi:type="dcterms:W3CDTF">2025-02-26T07:05:36Z</dcterms:modified>
</cp:coreProperties>
</file>