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filterPrivacy="1" codeName="ThisWorkbook"/>
  <xr:revisionPtr revIDLastSave="0" documentId="13_ncr:1_{AA5A7CE1-F095-4329-AEE7-431BDEE35824}" xr6:coauthVersionLast="36" xr6:coauthVersionMax="36" xr10:uidLastSave="{00000000-0000-0000-0000-000000000000}"/>
  <bookViews>
    <workbookView xWindow="26190" yWindow="-16320" windowWidth="2370" windowHeight="1584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計画書_総括表'!$A$1:$AJ$200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#REF!</definedName>
    <definedName name="サービス名" localSheetId="5">#REF!</definedName>
    <definedName name="サービス名" localSheetId="6">#REF!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91029"/>
</workbook>
</file>

<file path=xl/calcChain.xml><?xml version="1.0" encoding="utf-8"?>
<calcChain xmlns="http://schemas.openxmlformats.org/spreadsheetml/2006/main">
  <c r="D49" i="70" l="1"/>
  <c r="M26" i="75" l="1"/>
  <c r="M27" i="75"/>
  <c r="V27" i="75" l="1"/>
  <c r="P28" i="75"/>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U17" i="77" s="1"/>
  <c r="N18" i="77"/>
  <c r="O18" i="77"/>
  <c r="P18" i="77"/>
  <c r="Q18" i="77"/>
  <c r="U18" i="77" s="1"/>
  <c r="N19" i="77"/>
  <c r="O19" i="77"/>
  <c r="P19" i="77"/>
  <c r="Q19" i="77"/>
  <c r="U19" i="77" s="1"/>
  <c r="N20" i="77"/>
  <c r="O20" i="77"/>
  <c r="P20" i="77"/>
  <c r="Q20" i="77"/>
  <c r="U20" i="77" s="1"/>
  <c r="N21" i="77"/>
  <c r="O21" i="77"/>
  <c r="P21" i="77"/>
  <c r="Q21" i="77"/>
  <c r="U21" i="77" s="1"/>
  <c r="N22" i="77"/>
  <c r="O22" i="77"/>
  <c r="P22" i="77"/>
  <c r="Q22" i="77"/>
  <c r="U22" i="77" s="1"/>
  <c r="N23" i="77"/>
  <c r="O23" i="77"/>
  <c r="P23" i="77"/>
  <c r="Q23" i="77"/>
  <c r="U23" i="77" s="1"/>
  <c r="N24" i="77"/>
  <c r="O24" i="77"/>
  <c r="P24" i="77"/>
  <c r="Q24" i="77"/>
  <c r="U24" i="77" s="1"/>
  <c r="N25" i="77"/>
  <c r="O25" i="77"/>
  <c r="P25" i="77"/>
  <c r="Q25" i="77"/>
  <c r="U25" i="77" s="1"/>
  <c r="N26" i="77"/>
  <c r="O26" i="77"/>
  <c r="P26" i="77"/>
  <c r="Q26" i="77"/>
  <c r="U26" i="77" s="1"/>
  <c r="N27" i="77"/>
  <c r="O27" i="77"/>
  <c r="P27" i="77"/>
  <c r="Q27" i="77"/>
  <c r="U27" i="77" s="1"/>
  <c r="N28" i="77"/>
  <c r="O28" i="77"/>
  <c r="P28" i="77"/>
  <c r="Q28" i="77"/>
  <c r="U28" i="77" s="1"/>
  <c r="N29" i="77"/>
  <c r="O29" i="77"/>
  <c r="P29" i="77"/>
  <c r="Q29" i="77"/>
  <c r="U29" i="77" s="1"/>
  <c r="N30" i="77"/>
  <c r="O30" i="77"/>
  <c r="P30" i="77"/>
  <c r="Q30" i="77"/>
  <c r="U30" i="77" s="1"/>
  <c r="N31" i="77"/>
  <c r="O31" i="77"/>
  <c r="P31" i="77"/>
  <c r="Q31" i="77"/>
  <c r="U31" i="77" s="1"/>
  <c r="N32" i="77"/>
  <c r="O32" i="77"/>
  <c r="P32" i="77"/>
  <c r="Q32" i="77"/>
  <c r="U32" i="77" s="1"/>
  <c r="N33" i="77"/>
  <c r="O33" i="77"/>
  <c r="P33" i="77"/>
  <c r="Q33" i="77"/>
  <c r="U33" i="77" s="1"/>
  <c r="N34" i="77"/>
  <c r="O34" i="77"/>
  <c r="P34" i="77"/>
  <c r="Q34" i="77"/>
  <c r="U34" i="77" s="1"/>
  <c r="N35" i="77"/>
  <c r="O35" i="77"/>
  <c r="P35" i="77"/>
  <c r="Q35" i="77"/>
  <c r="U35" i="77" s="1"/>
  <c r="N36" i="77"/>
  <c r="O36" i="77"/>
  <c r="P36" i="77"/>
  <c r="Q36" i="77"/>
  <c r="U36" i="77" s="1"/>
  <c r="N37" i="77"/>
  <c r="O37" i="77"/>
  <c r="P37" i="77"/>
  <c r="Q37" i="77"/>
  <c r="U37" i="77" s="1"/>
  <c r="N38" i="77"/>
  <c r="O38" i="77"/>
  <c r="P38" i="77"/>
  <c r="Q38" i="77"/>
  <c r="U38" i="77" s="1"/>
  <c r="N39" i="77"/>
  <c r="O39" i="77"/>
  <c r="P39" i="77"/>
  <c r="Q39" i="77"/>
  <c r="U39" i="77" s="1"/>
  <c r="N40" i="77"/>
  <c r="O40" i="77"/>
  <c r="P40" i="77"/>
  <c r="Q40" i="77"/>
  <c r="U40" i="77" s="1"/>
  <c r="N41" i="77"/>
  <c r="O41" i="77"/>
  <c r="P41" i="77"/>
  <c r="Q41" i="77"/>
  <c r="U41" i="77" s="1"/>
  <c r="N42" i="77"/>
  <c r="O42" i="77"/>
  <c r="P42" i="77"/>
  <c r="Q42" i="77"/>
  <c r="U42" i="77" s="1"/>
  <c r="N43" i="77"/>
  <c r="O43" i="77"/>
  <c r="P43" i="77"/>
  <c r="Q43" i="77"/>
  <c r="U43" i="77" s="1"/>
  <c r="N44" i="77"/>
  <c r="O44" i="77"/>
  <c r="P44" i="77"/>
  <c r="Q44" i="77"/>
  <c r="U44" i="77" s="1"/>
  <c r="N45" i="77"/>
  <c r="O45" i="77"/>
  <c r="P45" i="77"/>
  <c r="Q45" i="77"/>
  <c r="U45" i="77" s="1"/>
  <c r="N46" i="77"/>
  <c r="O46" i="77"/>
  <c r="P46" i="77"/>
  <c r="Q46" i="77"/>
  <c r="U46" i="77" s="1"/>
  <c r="N47" i="77"/>
  <c r="O47" i="77"/>
  <c r="P47" i="77"/>
  <c r="Q47" i="77"/>
  <c r="U47" i="77" s="1"/>
  <c r="N48" i="77"/>
  <c r="O48" i="77"/>
  <c r="P48" i="77"/>
  <c r="Q48" i="77"/>
  <c r="U48" i="77" s="1"/>
  <c r="N49" i="77"/>
  <c r="O49" i="77"/>
  <c r="P49" i="77"/>
  <c r="Q49" i="77"/>
  <c r="U49" i="77" s="1"/>
  <c r="N50" i="77"/>
  <c r="O50" i="77"/>
  <c r="P50" i="77"/>
  <c r="Q50" i="77"/>
  <c r="U50" i="77" s="1"/>
  <c r="N51" i="77"/>
  <c r="O51" i="77"/>
  <c r="P51" i="77"/>
  <c r="Q51" i="77"/>
  <c r="U51" i="77" s="1"/>
  <c r="N52" i="77"/>
  <c r="O52" i="77"/>
  <c r="P52" i="77"/>
  <c r="Q52" i="77"/>
  <c r="U52" i="77" s="1"/>
  <c r="N53" i="77"/>
  <c r="O53" i="77"/>
  <c r="P53" i="77"/>
  <c r="Q53" i="77"/>
  <c r="U53" i="77" s="1"/>
  <c r="N54" i="77"/>
  <c r="O54" i="77"/>
  <c r="P54" i="77"/>
  <c r="Q54" i="77"/>
  <c r="U54" i="77" s="1"/>
  <c r="N55" i="77"/>
  <c r="O55" i="77"/>
  <c r="P55" i="77"/>
  <c r="Q55" i="77"/>
  <c r="U55" i="77" s="1"/>
  <c r="N56" i="77"/>
  <c r="O56" i="77"/>
  <c r="P56" i="77"/>
  <c r="Q56" i="77"/>
  <c r="U56" i="77" s="1"/>
  <c r="N57" i="77"/>
  <c r="O57" i="77"/>
  <c r="P57" i="77"/>
  <c r="Q57" i="77"/>
  <c r="U57" i="77" s="1"/>
  <c r="N58" i="77"/>
  <c r="O58" i="77"/>
  <c r="P58" i="77"/>
  <c r="Q58" i="77"/>
  <c r="U58" i="77" s="1"/>
  <c r="N59" i="77"/>
  <c r="O59" i="77"/>
  <c r="P59" i="77"/>
  <c r="Q59" i="77"/>
  <c r="U59" i="77" s="1"/>
  <c r="N60" i="77"/>
  <c r="O60" i="77"/>
  <c r="P60" i="77"/>
  <c r="Q60" i="77"/>
  <c r="U60" i="77" s="1"/>
  <c r="N61" i="77"/>
  <c r="O61" i="77"/>
  <c r="P61" i="77"/>
  <c r="Q61" i="77"/>
  <c r="U61" i="77" s="1"/>
  <c r="N62" i="77"/>
  <c r="O62" i="77"/>
  <c r="P62" i="77"/>
  <c r="Q62" i="77"/>
  <c r="U62" i="77" s="1"/>
  <c r="N63" i="77"/>
  <c r="O63" i="77"/>
  <c r="P63" i="77"/>
  <c r="Q63" i="77"/>
  <c r="U63" i="77" s="1"/>
  <c r="N64" i="77"/>
  <c r="O64" i="77"/>
  <c r="P64" i="77"/>
  <c r="Q64" i="77"/>
  <c r="U64" i="77" s="1"/>
  <c r="N65" i="77"/>
  <c r="O65" i="77"/>
  <c r="P65" i="77"/>
  <c r="Q65" i="77"/>
  <c r="U65" i="77" s="1"/>
  <c r="N66" i="77"/>
  <c r="O66" i="77"/>
  <c r="P66" i="77"/>
  <c r="Q66" i="77"/>
  <c r="U66" i="77" s="1"/>
  <c r="N67" i="77"/>
  <c r="O67" i="77"/>
  <c r="P67" i="77"/>
  <c r="Q67" i="77"/>
  <c r="U67" i="77" s="1"/>
  <c r="N68" i="77"/>
  <c r="O68" i="77"/>
  <c r="P68" i="77"/>
  <c r="Q68" i="77"/>
  <c r="U68" i="77" s="1"/>
  <c r="N69" i="77"/>
  <c r="O69" i="77"/>
  <c r="P69" i="77"/>
  <c r="Q69" i="77"/>
  <c r="U69" i="77" s="1"/>
  <c r="N70" i="77"/>
  <c r="O70" i="77"/>
  <c r="P70" i="77"/>
  <c r="Q70" i="77"/>
  <c r="U70" i="77" s="1"/>
  <c r="N71" i="77"/>
  <c r="O71" i="77"/>
  <c r="P71" i="77"/>
  <c r="Q71" i="77"/>
  <c r="U71" i="77" s="1"/>
  <c r="N72" i="77"/>
  <c r="O72" i="77"/>
  <c r="P72" i="77"/>
  <c r="Q72" i="77"/>
  <c r="U72" i="77" s="1"/>
  <c r="N73" i="77"/>
  <c r="O73" i="77"/>
  <c r="P73" i="77"/>
  <c r="Q73" i="77"/>
  <c r="U73" i="77" s="1"/>
  <c r="N74" i="77"/>
  <c r="O74" i="77"/>
  <c r="P74" i="77"/>
  <c r="Q74" i="77"/>
  <c r="U74" i="77" s="1"/>
  <c r="N75" i="77"/>
  <c r="O75" i="77"/>
  <c r="P75" i="77"/>
  <c r="Q75" i="77"/>
  <c r="U75" i="77" s="1"/>
  <c r="N76" i="77"/>
  <c r="O76" i="77"/>
  <c r="P76" i="77"/>
  <c r="Q76" i="77"/>
  <c r="U76" i="77" s="1"/>
  <c r="N77" i="77"/>
  <c r="O77" i="77"/>
  <c r="P77" i="77"/>
  <c r="Q77" i="77"/>
  <c r="U77" i="77" s="1"/>
  <c r="N78" i="77"/>
  <c r="O78" i="77"/>
  <c r="P78" i="77"/>
  <c r="Q78" i="77"/>
  <c r="U78" i="77" s="1"/>
  <c r="N79" i="77"/>
  <c r="O79" i="77"/>
  <c r="P79" i="77"/>
  <c r="Q79" i="77"/>
  <c r="U79" i="77" s="1"/>
  <c r="N80" i="77"/>
  <c r="O80" i="77"/>
  <c r="P80" i="77"/>
  <c r="Q80" i="77"/>
  <c r="U80" i="77" s="1"/>
  <c r="N81" i="77"/>
  <c r="O81" i="77"/>
  <c r="P81" i="77"/>
  <c r="Q81" i="77"/>
  <c r="U81" i="77" s="1"/>
  <c r="N82" i="77"/>
  <c r="O82" i="77"/>
  <c r="P82" i="77"/>
  <c r="Q82" i="77"/>
  <c r="U82" i="77" s="1"/>
  <c r="N83" i="77"/>
  <c r="O83" i="77"/>
  <c r="P83" i="77"/>
  <c r="Q83" i="77"/>
  <c r="U83" i="77" s="1"/>
  <c r="N84" i="77"/>
  <c r="O84" i="77"/>
  <c r="P84" i="77"/>
  <c r="Q84" i="77"/>
  <c r="U84" i="77" s="1"/>
  <c r="N85" i="77"/>
  <c r="O85" i="77"/>
  <c r="P85" i="77"/>
  <c r="Q85" i="77"/>
  <c r="U85" i="77" s="1"/>
  <c r="N86" i="77"/>
  <c r="O86" i="77"/>
  <c r="P86" i="77"/>
  <c r="Q86" i="77"/>
  <c r="U86" i="77" s="1"/>
  <c r="N87" i="77"/>
  <c r="O87" i="77"/>
  <c r="P87" i="77"/>
  <c r="Q87" i="77"/>
  <c r="U87" i="77" s="1"/>
  <c r="N88" i="77"/>
  <c r="O88" i="77"/>
  <c r="P88" i="77"/>
  <c r="Q88" i="77"/>
  <c r="U88" i="77" s="1"/>
  <c r="N89" i="77"/>
  <c r="O89" i="77"/>
  <c r="P89" i="77"/>
  <c r="Q89" i="77"/>
  <c r="U89" i="77" s="1"/>
  <c r="N90" i="77"/>
  <c r="O90" i="77"/>
  <c r="P90" i="77"/>
  <c r="Q90" i="77"/>
  <c r="U90" i="77" s="1"/>
  <c r="N91" i="77"/>
  <c r="O91" i="77"/>
  <c r="P91" i="77"/>
  <c r="Q91" i="77"/>
  <c r="U91" i="77" s="1"/>
  <c r="N92" i="77"/>
  <c r="O92" i="77"/>
  <c r="P92" i="77"/>
  <c r="Q92" i="77"/>
  <c r="U92" i="77" s="1"/>
  <c r="N93" i="77"/>
  <c r="O93" i="77"/>
  <c r="P93" i="77"/>
  <c r="Q93" i="77"/>
  <c r="U93" i="77" s="1"/>
  <c r="N94" i="77"/>
  <c r="O94" i="77"/>
  <c r="P94" i="77"/>
  <c r="Q94" i="77"/>
  <c r="U94" i="77" s="1"/>
  <c r="N95" i="77"/>
  <c r="O95" i="77"/>
  <c r="P95" i="77"/>
  <c r="Q95" i="77"/>
  <c r="U95" i="77" s="1"/>
  <c r="N96" i="77"/>
  <c r="O96" i="77"/>
  <c r="P96" i="77"/>
  <c r="Q96" i="77"/>
  <c r="U96" i="77" s="1"/>
  <c r="N97" i="77"/>
  <c r="O97" i="77"/>
  <c r="P97" i="77"/>
  <c r="Q97" i="77"/>
  <c r="U97" i="77" s="1"/>
  <c r="N98" i="77"/>
  <c r="O98" i="77"/>
  <c r="P98" i="77"/>
  <c r="Q98" i="77"/>
  <c r="U98" i="77" s="1"/>
  <c r="N99" i="77"/>
  <c r="O99" i="77"/>
  <c r="P99" i="77"/>
  <c r="Q99" i="77"/>
  <c r="U99" i="77" s="1"/>
  <c r="N100" i="77"/>
  <c r="O100" i="77"/>
  <c r="P100" i="77"/>
  <c r="Q100" i="77"/>
  <c r="U100" i="77" s="1"/>
  <c r="N101" i="77"/>
  <c r="O101" i="77"/>
  <c r="P101" i="77"/>
  <c r="Q101" i="77"/>
  <c r="U101" i="77" s="1"/>
  <c r="N102" i="77"/>
  <c r="O102" i="77"/>
  <c r="P102" i="77"/>
  <c r="Q102" i="77"/>
  <c r="U102" i="77" s="1"/>
  <c r="N103" i="77"/>
  <c r="O103" i="77"/>
  <c r="P103" i="77"/>
  <c r="Q103" i="77"/>
  <c r="U103" i="77" s="1"/>
  <c r="N104" i="77"/>
  <c r="O104" i="77"/>
  <c r="P104" i="77"/>
  <c r="Q104" i="77"/>
  <c r="U104" i="77" s="1"/>
  <c r="N105" i="77"/>
  <c r="O105" i="77"/>
  <c r="P105" i="77"/>
  <c r="Q105" i="77"/>
  <c r="U105" i="77" s="1"/>
  <c r="N106" i="77"/>
  <c r="O106" i="77"/>
  <c r="P106" i="77"/>
  <c r="Q106" i="77"/>
  <c r="U106" i="77" s="1"/>
  <c r="N107" i="77"/>
  <c r="O107" i="77"/>
  <c r="P107" i="77"/>
  <c r="Q107" i="77"/>
  <c r="U107" i="77" s="1"/>
  <c r="N108" i="77"/>
  <c r="O108" i="77"/>
  <c r="P108" i="77"/>
  <c r="Q108" i="77"/>
  <c r="U108" i="77" s="1"/>
  <c r="N109" i="77"/>
  <c r="O109" i="77"/>
  <c r="P109" i="77"/>
  <c r="Q109" i="77"/>
  <c r="U109" i="77" s="1"/>
  <c r="N110" i="77"/>
  <c r="O110" i="77"/>
  <c r="P110" i="77"/>
  <c r="Q110" i="77"/>
  <c r="U110" i="77" s="1"/>
  <c r="N111" i="77"/>
  <c r="O111" i="77"/>
  <c r="P111" i="77"/>
  <c r="Q111" i="77"/>
  <c r="U111" i="77" s="1"/>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s="1"/>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AJ22" i="75" s="1"/>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P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xr:uid="{00000000-0006-0000-0200-000011000000}">
      <text>
        <r>
          <rPr>
            <sz val="9"/>
            <color indexed="81"/>
            <rFont val="MS P ゴシック"/>
            <family val="3"/>
            <charset val="128"/>
          </rPr>
          <t>ドロップダウンリストから選択できます。</t>
        </r>
      </text>
    </comment>
    <comment ref="AK98"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xr:uid="{00000000-0006-0000-0500-00000200000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xr:uid="{00000000-0006-0000-05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<sst xmlns="http://schemas.openxmlformats.org/spreadsheetml/2006/main" count="3040" uniqueCount="523">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</sst>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90956" y="39418260"/>
              <a:ext cx="176784" cy="1691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90956" y="42230040"/>
              <a:ext cx="176784" cy="259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90956" y="41885616"/>
              <a:ext cx="176784" cy="3444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955663" y="397891"/>
          <a:ext cx="6450965" cy="1243458"/>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5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5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5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5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5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5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5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7146036" y="589661"/>
          <a:ext cx="4841472" cy="1201167"/>
          <a:chOff x="6172200" y="2790824"/>
          <a:chExt cx="5086350" cy="1381126"/>
        </a:xfrm>
      </xdr:grpSpPr>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5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5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5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5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5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5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5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5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5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5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5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5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5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83"/>
  <sheetViews>
    <sheetView showGridLines="0" tabSelected="1" view="pageBreakPreview" zoomScale="80" zoomScaleNormal="90" zoomScaleSheetLayoutView="80" workbookViewId="0">
      <selection sqref="A1:E1"/>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7"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894"/>
      <c r="D11" s="895"/>
      <c r="E11" s="895"/>
      <c r="F11" s="895"/>
      <c r="G11" s="895"/>
      <c r="H11" s="895"/>
      <c r="I11" s="895"/>
      <c r="J11" s="895"/>
      <c r="K11" s="895"/>
      <c r="L11" s="896"/>
      <c r="M11" s="170"/>
      <c r="N11" s="948" t="s">
        <v>461</v>
      </c>
      <c r="O11" s="949"/>
      <c r="P11" s="949"/>
      <c r="Q11" s="949"/>
      <c r="R11" s="950"/>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01" t="s">
        <v>9</v>
      </c>
      <c r="D15" s="901"/>
      <c r="E15" s="901"/>
      <c r="F15" s="901"/>
      <c r="G15" s="901"/>
      <c r="H15" s="901"/>
      <c r="I15" s="901"/>
      <c r="J15" s="901"/>
      <c r="K15" s="901"/>
      <c r="L15" s="902"/>
      <c r="M15" s="914"/>
      <c r="N15" s="915"/>
      <c r="O15" s="915"/>
      <c r="P15" s="915"/>
      <c r="Q15" s="915"/>
      <c r="R15" s="915"/>
      <c r="S15" s="915"/>
      <c r="T15" s="915"/>
      <c r="U15" s="915"/>
      <c r="V15" s="915"/>
      <c r="W15" s="916"/>
      <c r="X15" s="917"/>
      <c r="Y15" s="170"/>
      <c r="Z15" s="170"/>
      <c r="AA15" s="170"/>
    </row>
    <row r="16" spans="1:29" ht="20.100000000000001" customHeight="1" thickBot="1">
      <c r="A16" s="170"/>
      <c r="B16" s="173"/>
      <c r="C16" s="901" t="s">
        <v>117</v>
      </c>
      <c r="D16" s="901"/>
      <c r="E16" s="901"/>
      <c r="F16" s="901"/>
      <c r="G16" s="901"/>
      <c r="H16" s="901"/>
      <c r="I16" s="901"/>
      <c r="J16" s="901"/>
      <c r="K16" s="901"/>
      <c r="L16" s="902"/>
      <c r="M16" s="918"/>
      <c r="N16" s="919"/>
      <c r="O16" s="919"/>
      <c r="P16" s="919"/>
      <c r="Q16" s="919"/>
      <c r="R16" s="919"/>
      <c r="S16" s="919"/>
      <c r="T16" s="919"/>
      <c r="U16" s="920"/>
      <c r="V16" s="920"/>
      <c r="W16" s="921"/>
      <c r="X16" s="922"/>
      <c r="Y16" s="170"/>
      <c r="Z16" s="170"/>
      <c r="AA16" s="170"/>
      <c r="AC16" t="s">
        <v>133</v>
      </c>
    </row>
    <row r="17" spans="1:29" ht="20.100000000000001" customHeight="1" thickBot="1">
      <c r="A17" s="170"/>
      <c r="B17" s="172" t="s">
        <v>118</v>
      </c>
      <c r="C17" s="901" t="s">
        <v>8</v>
      </c>
      <c r="D17" s="901"/>
      <c r="E17" s="901"/>
      <c r="F17" s="901"/>
      <c r="G17" s="901"/>
      <c r="H17" s="901"/>
      <c r="I17" s="901"/>
      <c r="J17" s="901"/>
      <c r="K17" s="901"/>
      <c r="L17" s="902"/>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01" t="s">
        <v>122</v>
      </c>
      <c r="D18" s="901"/>
      <c r="E18" s="901"/>
      <c r="F18" s="901"/>
      <c r="G18" s="901"/>
      <c r="H18" s="901"/>
      <c r="I18" s="901"/>
      <c r="J18" s="901"/>
      <c r="K18" s="901"/>
      <c r="L18" s="902"/>
      <c r="M18" s="918"/>
      <c r="N18" s="919"/>
      <c r="O18" s="919"/>
      <c r="P18" s="919"/>
      <c r="Q18" s="919"/>
      <c r="R18" s="919"/>
      <c r="S18" s="919"/>
      <c r="T18" s="919"/>
      <c r="U18" s="923"/>
      <c r="V18" s="923"/>
      <c r="W18" s="924"/>
      <c r="X18" s="925"/>
      <c r="Y18" s="170"/>
      <c r="Z18" s="170"/>
      <c r="AA18" s="170"/>
    </row>
    <row r="19" spans="1:29" ht="20.100000000000001" customHeight="1">
      <c r="A19" s="170"/>
      <c r="B19" s="173"/>
      <c r="C19" s="901" t="s">
        <v>123</v>
      </c>
      <c r="D19" s="901"/>
      <c r="E19" s="901"/>
      <c r="F19" s="901"/>
      <c r="G19" s="901"/>
      <c r="H19" s="901"/>
      <c r="I19" s="901"/>
      <c r="J19" s="901"/>
      <c r="K19" s="901"/>
      <c r="L19" s="902"/>
      <c r="M19" s="918"/>
      <c r="N19" s="919"/>
      <c r="O19" s="919"/>
      <c r="P19" s="919"/>
      <c r="Q19" s="919"/>
      <c r="R19" s="919"/>
      <c r="S19" s="919"/>
      <c r="T19" s="919"/>
      <c r="U19" s="919"/>
      <c r="V19" s="919"/>
      <c r="W19" s="926"/>
      <c r="X19" s="927"/>
      <c r="Y19" s="170"/>
      <c r="Z19" s="170"/>
      <c r="AA19" s="170"/>
    </row>
    <row r="20" spans="1:29" ht="20.100000000000001" customHeight="1">
      <c r="A20" s="170"/>
      <c r="B20" s="172" t="s">
        <v>119</v>
      </c>
      <c r="C20" s="901" t="s">
        <v>112</v>
      </c>
      <c r="D20" s="901"/>
      <c r="E20" s="901"/>
      <c r="F20" s="901"/>
      <c r="G20" s="901"/>
      <c r="H20" s="901"/>
      <c r="I20" s="901"/>
      <c r="J20" s="901"/>
      <c r="K20" s="901"/>
      <c r="L20" s="902"/>
      <c r="M20" s="903"/>
      <c r="N20" s="904"/>
      <c r="O20" s="904"/>
      <c r="P20" s="904"/>
      <c r="Q20" s="904"/>
      <c r="R20" s="904"/>
      <c r="S20" s="904"/>
      <c r="T20" s="904"/>
      <c r="U20" s="904"/>
      <c r="V20" s="904"/>
      <c r="W20" s="905"/>
      <c r="X20" s="906"/>
      <c r="Y20" s="170"/>
      <c r="Z20" s="170"/>
      <c r="AA20" s="170"/>
    </row>
    <row r="21" spans="1:29" ht="20.100000000000001" customHeight="1">
      <c r="A21" s="170"/>
      <c r="B21" s="173"/>
      <c r="C21" s="901" t="s">
        <v>113</v>
      </c>
      <c r="D21" s="901"/>
      <c r="E21" s="901"/>
      <c r="F21" s="901"/>
      <c r="G21" s="901"/>
      <c r="H21" s="901"/>
      <c r="I21" s="901"/>
      <c r="J21" s="901"/>
      <c r="K21" s="901"/>
      <c r="L21" s="902"/>
      <c r="M21" s="933"/>
      <c r="N21" s="934"/>
      <c r="O21" s="934"/>
      <c r="P21" s="934"/>
      <c r="Q21" s="934"/>
      <c r="R21" s="934"/>
      <c r="S21" s="934"/>
      <c r="T21" s="934"/>
      <c r="U21" s="934"/>
      <c r="V21" s="934"/>
      <c r="W21" s="935"/>
      <c r="X21" s="936"/>
      <c r="Y21" s="170"/>
      <c r="Z21" s="170"/>
      <c r="AA21" s="170"/>
    </row>
    <row r="22" spans="1:29" ht="20.100000000000001" customHeight="1">
      <c r="A22" s="170"/>
      <c r="B22" s="892" t="s">
        <v>174</v>
      </c>
      <c r="C22" s="901" t="s">
        <v>9</v>
      </c>
      <c r="D22" s="901"/>
      <c r="E22" s="901"/>
      <c r="F22" s="901"/>
      <c r="G22" s="901"/>
      <c r="H22" s="901"/>
      <c r="I22" s="901"/>
      <c r="J22" s="901"/>
      <c r="K22" s="901"/>
      <c r="L22" s="902"/>
      <c r="M22" s="903"/>
      <c r="N22" s="904"/>
      <c r="O22" s="904"/>
      <c r="P22" s="904"/>
      <c r="Q22" s="904"/>
      <c r="R22" s="904"/>
      <c r="S22" s="904"/>
      <c r="T22" s="904"/>
      <c r="U22" s="904"/>
      <c r="V22" s="904"/>
      <c r="W22" s="905"/>
      <c r="X22" s="906"/>
      <c r="Y22" s="170"/>
      <c r="Z22" s="170"/>
      <c r="AA22" s="170"/>
    </row>
    <row r="23" spans="1:29" ht="20.100000000000001" customHeight="1">
      <c r="A23" s="170"/>
      <c r="B23" s="893"/>
      <c r="C23" s="932" t="s">
        <v>171</v>
      </c>
      <c r="D23" s="932"/>
      <c r="E23" s="932"/>
      <c r="F23" s="932"/>
      <c r="G23" s="932"/>
      <c r="H23" s="932"/>
      <c r="I23" s="932"/>
      <c r="J23" s="932"/>
      <c r="K23" s="932"/>
      <c r="L23" s="932"/>
      <c r="M23" s="903"/>
      <c r="N23" s="904"/>
      <c r="O23" s="904"/>
      <c r="P23" s="904"/>
      <c r="Q23" s="904"/>
      <c r="R23" s="904"/>
      <c r="S23" s="904"/>
      <c r="T23" s="904"/>
      <c r="U23" s="904"/>
      <c r="V23" s="904"/>
      <c r="W23" s="905"/>
      <c r="X23" s="906"/>
      <c r="Y23" s="170"/>
      <c r="Z23" s="170"/>
      <c r="AA23" s="170"/>
    </row>
    <row r="24" spans="1:29" ht="20.100000000000001" customHeight="1">
      <c r="A24" s="170"/>
      <c r="B24" s="172" t="s">
        <v>172</v>
      </c>
      <c r="C24" s="901" t="s">
        <v>0</v>
      </c>
      <c r="D24" s="901"/>
      <c r="E24" s="901"/>
      <c r="F24" s="901"/>
      <c r="G24" s="901"/>
      <c r="H24" s="901"/>
      <c r="I24" s="901"/>
      <c r="J24" s="901"/>
      <c r="K24" s="901"/>
      <c r="L24" s="902"/>
      <c r="M24" s="928"/>
      <c r="N24" s="929"/>
      <c r="O24" s="929"/>
      <c r="P24" s="929"/>
      <c r="Q24" s="929"/>
      <c r="R24" s="929"/>
      <c r="S24" s="929"/>
      <c r="T24" s="929"/>
      <c r="U24" s="929"/>
      <c r="V24" s="929"/>
      <c r="W24" s="930"/>
      <c r="X24" s="931"/>
      <c r="Y24" s="170"/>
      <c r="Z24" s="170"/>
      <c r="AA24" s="170"/>
    </row>
    <row r="25" spans="1:29" ht="20.100000000000001" customHeight="1">
      <c r="A25" s="170"/>
      <c r="B25" s="180"/>
      <c r="C25" s="901" t="s">
        <v>1</v>
      </c>
      <c r="D25" s="901"/>
      <c r="E25" s="901"/>
      <c r="F25" s="901"/>
      <c r="G25" s="901"/>
      <c r="H25" s="901"/>
      <c r="I25" s="901"/>
      <c r="J25" s="901"/>
      <c r="K25" s="901"/>
      <c r="L25" s="902"/>
      <c r="M25" s="903"/>
      <c r="N25" s="904"/>
      <c r="O25" s="904"/>
      <c r="P25" s="904"/>
      <c r="Q25" s="904"/>
      <c r="R25" s="904"/>
      <c r="S25" s="904"/>
      <c r="T25" s="904"/>
      <c r="U25" s="904"/>
      <c r="V25" s="904"/>
      <c r="W25" s="905"/>
      <c r="X25" s="906"/>
      <c r="Y25" s="170"/>
      <c r="Z25" s="170"/>
      <c r="AA25" s="170"/>
    </row>
    <row r="26" spans="1:29" ht="20.100000000000001" customHeight="1" thickBot="1">
      <c r="A26" s="170"/>
      <c r="B26" s="181"/>
      <c r="C26" s="901" t="s">
        <v>173</v>
      </c>
      <c r="D26" s="901"/>
      <c r="E26" s="901"/>
      <c r="F26" s="901"/>
      <c r="G26" s="901"/>
      <c r="H26" s="901"/>
      <c r="I26" s="901"/>
      <c r="J26" s="901"/>
      <c r="K26" s="901"/>
      <c r="L26" s="902"/>
      <c r="M26" s="897"/>
      <c r="N26" s="898"/>
      <c r="O26" s="898"/>
      <c r="P26" s="898"/>
      <c r="Q26" s="898"/>
      <c r="R26" s="898"/>
      <c r="S26" s="898"/>
      <c r="T26" s="898"/>
      <c r="U26" s="898"/>
      <c r="V26" s="898"/>
      <c r="W26" s="899"/>
      <c r="X26" s="90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7" t="s">
        <v>522</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 customHeight="1">
      <c r="A31" s="170"/>
      <c r="B31" s="937" t="s">
        <v>120</v>
      </c>
      <c r="C31" s="939" t="s">
        <v>121</v>
      </c>
      <c r="D31" s="939"/>
      <c r="E31" s="939"/>
      <c r="F31" s="939"/>
      <c r="G31" s="939"/>
      <c r="H31" s="939"/>
      <c r="I31" s="939"/>
      <c r="J31" s="939"/>
      <c r="K31" s="939"/>
      <c r="L31" s="940"/>
      <c r="M31" s="945" t="s">
        <v>125</v>
      </c>
      <c r="N31" s="939"/>
      <c r="O31" s="939"/>
      <c r="P31" s="939"/>
      <c r="Q31" s="940"/>
      <c r="R31" s="955" t="s">
        <v>218</v>
      </c>
      <c r="S31" s="956"/>
      <c r="T31" s="956"/>
      <c r="U31" s="956"/>
      <c r="V31" s="956"/>
      <c r="W31" s="957"/>
      <c r="X31" s="937" t="s">
        <v>126</v>
      </c>
      <c r="Y31" s="937" t="s">
        <v>127</v>
      </c>
      <c r="Z31" s="909" t="s">
        <v>415</v>
      </c>
      <c r="AA31" s="909" t="s">
        <v>131</v>
      </c>
      <c r="AB31" s="909" t="s">
        <v>414</v>
      </c>
    </row>
    <row r="32" spans="1:29" ht="27" customHeight="1" thickBot="1">
      <c r="A32" s="170"/>
      <c r="B32" s="938"/>
      <c r="C32" s="941"/>
      <c r="D32" s="941"/>
      <c r="E32" s="941"/>
      <c r="F32" s="941"/>
      <c r="G32" s="941"/>
      <c r="H32" s="941"/>
      <c r="I32" s="941"/>
      <c r="J32" s="941"/>
      <c r="K32" s="941"/>
      <c r="L32" s="942"/>
      <c r="M32" s="946"/>
      <c r="N32" s="941"/>
      <c r="O32" s="941"/>
      <c r="P32" s="941"/>
      <c r="Q32" s="942"/>
      <c r="R32" s="943" t="s">
        <v>221</v>
      </c>
      <c r="S32" s="944"/>
      <c r="T32" s="944"/>
      <c r="U32" s="944"/>
      <c r="V32" s="944"/>
      <c r="W32" s="183" t="s">
        <v>222</v>
      </c>
      <c r="X32" s="954"/>
      <c r="Y32" s="954"/>
      <c r="Z32" s="910"/>
      <c r="AA32" s="910"/>
      <c r="AB32" s="910"/>
    </row>
    <row r="33" spans="1:28" ht="37.5" customHeight="1">
      <c r="A33" s="170"/>
      <c r="B33" s="171">
        <v>1</v>
      </c>
      <c r="C33" s="184"/>
      <c r="D33" s="185"/>
      <c r="E33" s="185"/>
      <c r="F33" s="185"/>
      <c r="G33" s="185"/>
      <c r="H33" s="185"/>
      <c r="I33" s="185"/>
      <c r="J33" s="185"/>
      <c r="K33" s="185"/>
      <c r="L33" s="186"/>
      <c r="M33" s="911"/>
      <c r="N33" s="912"/>
      <c r="O33" s="912"/>
      <c r="P33" s="912"/>
      <c r="Q33" s="913"/>
      <c r="R33" s="911"/>
      <c r="S33" s="912"/>
      <c r="T33" s="912"/>
      <c r="U33" s="912"/>
      <c r="V33" s="913"/>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889"/>
      <c r="N34" s="890"/>
      <c r="O34" s="890"/>
      <c r="P34" s="890"/>
      <c r="Q34" s="891"/>
      <c r="R34" s="889"/>
      <c r="S34" s="890"/>
      <c r="T34" s="890"/>
      <c r="U34" s="890"/>
      <c r="V34" s="891"/>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889"/>
      <c r="N35" s="890"/>
      <c r="O35" s="890"/>
      <c r="P35" s="890"/>
      <c r="Q35" s="891"/>
      <c r="R35" s="889"/>
      <c r="S35" s="890"/>
      <c r="T35" s="890"/>
      <c r="U35" s="890"/>
      <c r="V35" s="891"/>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889"/>
      <c r="N36" s="890"/>
      <c r="O36" s="890"/>
      <c r="P36" s="890"/>
      <c r="Q36" s="891"/>
      <c r="R36" s="889"/>
      <c r="S36" s="890"/>
      <c r="T36" s="890"/>
      <c r="U36" s="890"/>
      <c r="V36" s="891"/>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889"/>
      <c r="N37" s="890"/>
      <c r="O37" s="890"/>
      <c r="P37" s="890"/>
      <c r="Q37" s="891"/>
      <c r="R37" s="889"/>
      <c r="S37" s="890"/>
      <c r="T37" s="890"/>
      <c r="U37" s="890"/>
      <c r="V37" s="891"/>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889"/>
      <c r="N38" s="890"/>
      <c r="O38" s="890"/>
      <c r="P38" s="890"/>
      <c r="Q38" s="891"/>
      <c r="R38" s="889"/>
      <c r="S38" s="890"/>
      <c r="T38" s="890"/>
      <c r="U38" s="890"/>
      <c r="V38" s="891"/>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889"/>
      <c r="N39" s="890"/>
      <c r="O39" s="890"/>
      <c r="P39" s="890"/>
      <c r="Q39" s="891"/>
      <c r="R39" s="889"/>
      <c r="S39" s="890"/>
      <c r="T39" s="890"/>
      <c r="U39" s="890"/>
      <c r="V39" s="891"/>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02"/>
  <sheetViews>
    <sheetView view="pageBreakPreview" topLeftCell="A187" zoomScale="130" zoomScaleNormal="120" zoomScaleSheetLayoutView="13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8" t="s">
        <v>114</v>
      </c>
      <c r="Z1" s="1018"/>
      <c r="AA1" s="1018"/>
      <c r="AB1" s="1018"/>
      <c r="AC1" s="1018" t="str">
        <f>IF(基本情報入力シート!C11="","",基本情報入力シート!C11)</f>
        <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6"/>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167</v>
      </c>
      <c r="B8" s="1012"/>
      <c r="C8" s="1012"/>
      <c r="D8" s="1012"/>
      <c r="E8" s="1012"/>
      <c r="F8" s="1013"/>
      <c r="G8" s="1014" t="str">
        <f>IF(基本情報入力シート!M15="","",基本情報入力シート!M15)</f>
        <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5" customHeight="1">
      <c r="A9" s="1040" t="s">
        <v>166</v>
      </c>
      <c r="B9" s="1041"/>
      <c r="C9" s="1041"/>
      <c r="D9" s="1041"/>
      <c r="E9" s="1041"/>
      <c r="F9" s="1042"/>
      <c r="G9" s="1016" t="str">
        <f>IF(基本情報入力シート!M16="","",基本情報入力シート!M16)</f>
        <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170</v>
      </c>
      <c r="B10" s="1031"/>
      <c r="C10" s="1031"/>
      <c r="D10" s="1031"/>
      <c r="E10" s="1031"/>
      <c r="F10" s="1032"/>
      <c r="G10" s="209" t="s">
        <v>8</v>
      </c>
      <c r="H10" s="1198" t="str">
        <f>IF(基本情報入力シート!AC17="","",基本情報入力シート!AC17)</f>
        <v>－</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167</v>
      </c>
      <c r="B13" s="1037"/>
      <c r="C13" s="1037"/>
      <c r="D13" s="1037"/>
      <c r="E13" s="1037"/>
      <c r="F13" s="1038"/>
      <c r="G13" s="1022" t="str">
        <f>IF(基本情報入力シート!M22="","",基本情報入力シート!M22)</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5" customHeight="1">
      <c r="A14" s="1033" t="s">
        <v>165</v>
      </c>
      <c r="B14" s="1034"/>
      <c r="C14" s="1034"/>
      <c r="D14" s="1034"/>
      <c r="E14" s="1034"/>
      <c r="F14" s="1035"/>
      <c r="G14" s="1024" t="str">
        <f>IF(基本情報入力シート!M23="","",基本情報入力シート!M23)</f>
        <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169</v>
      </c>
      <c r="B15" s="1019"/>
      <c r="C15" s="1019"/>
      <c r="D15" s="1019"/>
      <c r="E15" s="1019"/>
      <c r="F15" s="1019"/>
      <c r="G15" s="1039" t="s">
        <v>0</v>
      </c>
      <c r="H15" s="1018"/>
      <c r="I15" s="1018"/>
      <c r="J15" s="1018"/>
      <c r="K15" s="1020" t="str">
        <f>IF(基本情報入力シート!M24="","",基本情報入力シート!M24)</f>
        <v/>
      </c>
      <c r="L15" s="1020"/>
      <c r="M15" s="1020"/>
      <c r="N15" s="1020"/>
      <c r="O15" s="1020"/>
      <c r="P15" s="1018" t="s">
        <v>1</v>
      </c>
      <c r="Q15" s="1018"/>
      <c r="R15" s="1018"/>
      <c r="S15" s="1018"/>
      <c r="T15" s="1020" t="str">
        <f>IF(基本情報入力シート!M25="","",基本情報入力シート!M25)</f>
        <v/>
      </c>
      <c r="U15" s="1020"/>
      <c r="V15" s="1020"/>
      <c r="W15" s="1020"/>
      <c r="X15" s="1020"/>
      <c r="Y15" s="1018" t="s">
        <v>168</v>
      </c>
      <c r="Z15" s="1018"/>
      <c r="AA15" s="1018"/>
      <c r="AB15" s="1018"/>
      <c r="AC15" s="1021" t="str">
        <f>IF(基本情報入力シート!M26="","",基本情報入力シート!M26)</f>
        <v/>
      </c>
      <c r="AD15" s="1021"/>
      <c r="AE15" s="1021"/>
      <c r="AF15" s="1021"/>
      <c r="AG15" s="1021"/>
      <c r="AH15" s="1021"/>
      <c r="AI15" s="1021"/>
      <c r="AJ15" s="1021"/>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498</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961" t="s">
        <v>333</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25" customHeight="1">
      <c r="A27" s="244" t="s">
        <v>11</v>
      </c>
      <c r="B27" s="241" t="s">
        <v>310</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987" t="s">
        <v>472</v>
      </c>
      <c r="AT27" s="59"/>
    </row>
    <row r="28" spans="1:46" ht="21" customHeight="1" thickBot="1">
      <c r="A28" s="244" t="s">
        <v>35</v>
      </c>
      <c r="B28" s="241" t="s">
        <v>92</v>
      </c>
      <c r="C28" s="245"/>
      <c r="D28" s="1202" t="str">
        <f>IF(AD4="","",AD4)</f>
        <v/>
      </c>
      <c r="E28" s="1202"/>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3" t="str">
        <f>IF('別紙様式2-2 個表_処遇'!O5="","",'別紙様式2-2 個表_処遇'!O5)</f>
        <v/>
      </c>
      <c r="AC28" s="1204"/>
      <c r="AD28" s="1204"/>
      <c r="AE28" s="1204"/>
      <c r="AF28" s="1204"/>
      <c r="AG28" s="1204"/>
      <c r="AH28" s="1204"/>
      <c r="AI28" s="1205" t="s">
        <v>2</v>
      </c>
      <c r="AJ28" s="1039"/>
      <c r="AK28" s="57"/>
      <c r="AL28" s="988"/>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0" t="str">
        <f>IFERROR(AB30-AB31,"")</f>
        <v/>
      </c>
      <c r="AC29" s="1191"/>
      <c r="AD29" s="1191"/>
      <c r="AE29" s="1191"/>
      <c r="AF29" s="1191"/>
      <c r="AG29" s="1191"/>
      <c r="AH29" s="1191"/>
      <c r="AI29" s="1197" t="s">
        <v>2</v>
      </c>
      <c r="AJ29" s="1039"/>
      <c r="AK29" s="54" t="s">
        <v>257</v>
      </c>
      <c r="AL29" s="61" t="str">
        <f>IF(AB28="","",IF(AB29="","",IF(AB29&gt;AB28,"○","☓")))</f>
        <v/>
      </c>
      <c r="AM29" s="62" t="s">
        <v>258</v>
      </c>
      <c r="AN29" s="63"/>
      <c r="AO29" s="63"/>
      <c r="AP29" s="63"/>
      <c r="AQ29" s="63"/>
      <c r="AR29" s="63"/>
      <c r="AS29" s="63"/>
      <c r="AT29" s="64"/>
    </row>
    <row r="30" spans="1:46" ht="21" customHeight="1" thickBot="1">
      <c r="A30" s="253"/>
      <c r="B30" s="1217" t="s">
        <v>312</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c r="AC30" s="1173"/>
      <c r="AD30" s="1173"/>
      <c r="AE30" s="1173"/>
      <c r="AF30" s="1173"/>
      <c r="AG30" s="1173"/>
      <c r="AH30" s="1174"/>
      <c r="AI30" s="1141" t="s">
        <v>2</v>
      </c>
      <c r="AJ30" s="1142"/>
      <c r="AK30" s="54"/>
      <c r="AT30" s="59"/>
    </row>
    <row r="31" spans="1:46" ht="21" customHeight="1" thickBot="1">
      <c r="A31" s="254"/>
      <c r="B31" s="1214" t="s">
        <v>346</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t="str">
        <f>IF((AB32-AB33-AB34-AB35)=0,"",(AB32-AB33-AB34-AB35))</f>
        <v/>
      </c>
      <c r="AC31" s="968"/>
      <c r="AD31" s="968"/>
      <c r="AE31" s="968"/>
      <c r="AF31" s="968"/>
      <c r="AG31" s="968"/>
      <c r="AH31" s="968"/>
      <c r="AI31" s="971" t="s">
        <v>2</v>
      </c>
      <c r="AJ31" s="972"/>
      <c r="AK31" s="54"/>
      <c r="AT31" s="59"/>
    </row>
    <row r="32" spans="1:46" ht="21" customHeight="1" thickBot="1">
      <c r="A32" s="255"/>
      <c r="B32" s="1002"/>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c r="AC32" s="1173"/>
      <c r="AD32" s="1173"/>
      <c r="AE32" s="1173"/>
      <c r="AF32" s="1173"/>
      <c r="AG32" s="1173"/>
      <c r="AH32" s="1174"/>
      <c r="AI32" s="1175" t="s">
        <v>2</v>
      </c>
      <c r="AJ32" s="1176"/>
      <c r="AK32" s="57"/>
      <c r="AT32" s="59"/>
    </row>
    <row r="33" spans="1:46" ht="21" customHeight="1" thickBot="1">
      <c r="A33" s="255"/>
      <c r="B33" s="1002"/>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c r="AC33" s="1171"/>
      <c r="AD33" s="1171"/>
      <c r="AE33" s="1171"/>
      <c r="AF33" s="1171"/>
      <c r="AG33" s="1171"/>
      <c r="AH33" s="1172"/>
      <c r="AI33" s="1141" t="s">
        <v>2</v>
      </c>
      <c r="AJ33" s="1142"/>
      <c r="AK33" s="57"/>
      <c r="AT33" s="59"/>
    </row>
    <row r="34" spans="1:46" ht="21" customHeight="1" thickBot="1">
      <c r="A34" s="255"/>
      <c r="B34" s="1002"/>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c r="AC34" s="1009"/>
      <c r="AD34" s="1009"/>
      <c r="AE34" s="1009"/>
      <c r="AF34" s="1009"/>
      <c r="AG34" s="1009"/>
      <c r="AH34" s="1010"/>
      <c r="AI34" s="1141" t="s">
        <v>2</v>
      </c>
      <c r="AJ34" s="114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c r="AC35" s="1166"/>
      <c r="AD35" s="1166"/>
      <c r="AE35" s="1166"/>
      <c r="AF35" s="1166"/>
      <c r="AG35" s="1166"/>
      <c r="AH35" s="1167"/>
      <c r="AI35" s="1168" t="s">
        <v>191</v>
      </c>
      <c r="AJ35" s="1169"/>
      <c r="AK35" s="57"/>
      <c r="AT35" s="59"/>
    </row>
    <row r="36" spans="1:46" s="56" customFormat="1" ht="21" customHeight="1" thickBot="1">
      <c r="A36" s="210" t="s">
        <v>93</v>
      </c>
      <c r="B36" s="969" t="s">
        <v>16</v>
      </c>
      <c r="C36" s="969"/>
      <c r="D36" s="969"/>
      <c r="E36" s="969"/>
      <c r="F36" s="969"/>
      <c r="G36" s="969"/>
      <c r="H36" s="969"/>
      <c r="I36" s="969"/>
      <c r="J36" s="969"/>
      <c r="K36" s="969"/>
      <c r="L36" s="970"/>
      <c r="M36" s="267"/>
      <c r="N36" s="268" t="s">
        <v>34</v>
      </c>
      <c r="O36" s="268"/>
      <c r="P36" s="1193"/>
      <c r="Q36" s="1193"/>
      <c r="R36" s="268" t="s">
        <v>12</v>
      </c>
      <c r="S36" s="1193"/>
      <c r="T36" s="1193"/>
      <c r="U36" s="268" t="s">
        <v>13</v>
      </c>
      <c r="V36" s="1004" t="s">
        <v>14</v>
      </c>
      <c r="W36" s="1004"/>
      <c r="X36" s="268" t="s">
        <v>34</v>
      </c>
      <c r="Y36" s="268"/>
      <c r="Z36" s="1193"/>
      <c r="AA36" s="1193"/>
      <c r="AB36" s="268" t="s">
        <v>12</v>
      </c>
      <c r="AC36" s="1193"/>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4" t="s">
        <v>488</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108</v>
      </c>
      <c r="B40" s="986" t="s">
        <v>521</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108</v>
      </c>
      <c r="B41" s="986" t="s">
        <v>348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108</v>
      </c>
      <c r="B42" s="989" t="s">
        <v>343</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5" t="s">
        <v>282</v>
      </c>
      <c r="C45" s="1195"/>
      <c r="D45" s="1195"/>
      <c r="E45" s="1195"/>
      <c r="F45" s="1195"/>
      <c r="G45" s="1195"/>
      <c r="H45" s="1195"/>
      <c r="I45" s="1195"/>
      <c r="J45" s="1195"/>
      <c r="K45" s="1195"/>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2" t="s">
        <v>85</v>
      </c>
      <c r="C46" s="1192"/>
      <c r="D46" s="1192"/>
      <c r="E46" s="1192"/>
      <c r="F46" s="1192"/>
      <c r="G46" s="1192"/>
      <c r="H46" s="1192"/>
      <c r="I46" s="1192"/>
      <c r="J46" s="1192"/>
      <c r="K46" s="1192"/>
      <c r="L46" s="281"/>
      <c r="M46" s="1187" t="s">
        <v>164</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403</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25" customHeight="1">
      <c r="A48" s="244" t="s">
        <v>29</v>
      </c>
      <c r="B48" s="1195" t="s">
        <v>313</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473</v>
      </c>
      <c r="AT48" s="59"/>
    </row>
    <row r="49" spans="1:52" ht="21" customHeight="1" thickBot="1">
      <c r="A49" s="288" t="s">
        <v>99</v>
      </c>
      <c r="B49" s="289" t="s">
        <v>34</v>
      </c>
      <c r="C49" s="289"/>
      <c r="D49" s="1041" t="str">
        <f>IF(AD4="","",AD4)</f>
        <v/>
      </c>
      <c r="E49" s="104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2" t="str">
        <f>IF('別紙様式2-3 個表_特定'!O5="","",'別紙様式2-3 個表_特定'!O5)</f>
        <v/>
      </c>
      <c r="AC49" s="1233"/>
      <c r="AD49" s="1233"/>
      <c r="AE49" s="1233"/>
      <c r="AF49" s="1233"/>
      <c r="AG49" s="1233"/>
      <c r="AH49" s="1233"/>
      <c r="AI49" s="1197" t="s">
        <v>2</v>
      </c>
      <c r="AJ49" s="1039"/>
      <c r="AK49" s="57"/>
      <c r="AL49" s="988"/>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0" t="str">
        <f>IFERROR(AB51-AB52,"")</f>
        <v/>
      </c>
      <c r="AC50" s="1191"/>
      <c r="AD50" s="1191"/>
      <c r="AE50" s="1191"/>
      <c r="AF50" s="1191"/>
      <c r="AG50" s="1191"/>
      <c r="AH50" s="1191"/>
      <c r="AI50" s="1197" t="s">
        <v>2</v>
      </c>
      <c r="AJ50" s="1039"/>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c r="AC51" s="1179"/>
      <c r="AD51" s="1179"/>
      <c r="AE51" s="1179"/>
      <c r="AF51" s="1179"/>
      <c r="AG51" s="1179"/>
      <c r="AH51" s="1180"/>
      <c r="AI51" s="1141" t="s">
        <v>2</v>
      </c>
      <c r="AJ51" s="1142"/>
      <c r="AK51" s="54"/>
      <c r="AT51" s="59"/>
    </row>
    <row r="52" spans="1:52" ht="21" customHeight="1" thickBot="1">
      <c r="A52" s="288"/>
      <c r="B52" s="1181" t="s">
        <v>350</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t="str">
        <f>IF((AB53-AB54-AB55-AB56)=0,"",(AB53-AB54-AB55-AB56))</f>
        <v/>
      </c>
      <c r="AC52" s="968"/>
      <c r="AD52" s="968"/>
      <c r="AE52" s="968"/>
      <c r="AF52" s="968"/>
      <c r="AG52" s="968"/>
      <c r="AH52" s="968"/>
      <c r="AI52" s="971" t="s">
        <v>2</v>
      </c>
      <c r="AJ52" s="97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c r="AC53" s="1179"/>
      <c r="AD53" s="1179"/>
      <c r="AE53" s="1179"/>
      <c r="AF53" s="1179"/>
      <c r="AG53" s="1179"/>
      <c r="AH53" s="1180"/>
      <c r="AI53" s="1175" t="s">
        <v>2</v>
      </c>
      <c r="AJ53" s="1176"/>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c r="AC54" s="1179"/>
      <c r="AD54" s="1179"/>
      <c r="AE54" s="1179"/>
      <c r="AF54" s="1179"/>
      <c r="AG54" s="1179"/>
      <c r="AH54" s="1180"/>
      <c r="AI54" s="1141" t="s">
        <v>2</v>
      </c>
      <c r="AJ54" s="114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c r="AC55" s="1144"/>
      <c r="AD55" s="1144"/>
      <c r="AE55" s="1144"/>
      <c r="AF55" s="1144"/>
      <c r="AG55" s="1144"/>
      <c r="AH55" s="1145"/>
      <c r="AI55" s="1141" t="s">
        <v>2</v>
      </c>
      <c r="AJ55" s="114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c r="AC56" s="1236"/>
      <c r="AD56" s="1236"/>
      <c r="AE56" s="1236"/>
      <c r="AF56" s="1236"/>
      <c r="AG56" s="1236"/>
      <c r="AH56" s="1237"/>
      <c r="AI56" s="1238"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29" t="s">
        <v>141</v>
      </c>
      <c r="T57" s="1230"/>
      <c r="U57" s="1230"/>
      <c r="V57" s="1230"/>
      <c r="W57" s="1230"/>
      <c r="X57" s="1231"/>
      <c r="Y57" s="1153" t="s">
        <v>315</v>
      </c>
      <c r="Z57" s="1154"/>
      <c r="AA57" s="1154"/>
      <c r="AB57" s="1154"/>
      <c r="AC57" s="1154"/>
      <c r="AD57" s="1155"/>
      <c r="AE57" s="1153" t="s">
        <v>142</v>
      </c>
      <c r="AF57" s="1154"/>
      <c r="AG57" s="1154"/>
      <c r="AH57" s="1154"/>
      <c r="AI57" s="1154"/>
      <c r="AJ57" s="1155"/>
      <c r="AL57" s="71"/>
      <c r="AM57" s="71" t="s">
        <v>216</v>
      </c>
      <c r="AT57" s="59"/>
    </row>
    <row r="58" spans="1:52" ht="21.75" customHeight="1" thickBot="1">
      <c r="A58" s="1228"/>
      <c r="B58" s="1184" t="s">
        <v>351</v>
      </c>
      <c r="C58" s="1185"/>
      <c r="D58" s="1185"/>
      <c r="E58" s="1185"/>
      <c r="F58" s="1185"/>
      <c r="G58" s="1185"/>
      <c r="H58" s="1185"/>
      <c r="I58" s="1185"/>
      <c r="J58" s="1185"/>
      <c r="K58" s="1185"/>
      <c r="L58" s="1185"/>
      <c r="M58" s="1185"/>
      <c r="N58" s="1185"/>
      <c r="O58" s="1185"/>
      <c r="P58" s="1185"/>
      <c r="Q58" s="1185"/>
      <c r="R58" s="1186"/>
      <c r="S58" s="1159"/>
      <c r="T58" s="1160"/>
      <c r="U58" s="1160"/>
      <c r="V58" s="1160"/>
      <c r="W58" s="1161"/>
      <c r="X58" s="305" t="s">
        <v>274</v>
      </c>
      <c r="Y58" s="1159"/>
      <c r="Z58" s="1160"/>
      <c r="AA58" s="1160"/>
      <c r="AB58" s="1160"/>
      <c r="AC58" s="1161"/>
      <c r="AD58" s="306" t="s">
        <v>274</v>
      </c>
      <c r="AE58" s="1159"/>
      <c r="AF58" s="1160"/>
      <c r="AG58" s="1160"/>
      <c r="AH58" s="1160"/>
      <c r="AI58" s="1161"/>
      <c r="AJ58" s="307" t="s">
        <v>2</v>
      </c>
      <c r="AM58" s="71" t="s">
        <v>154</v>
      </c>
      <c r="AU58" s="59"/>
    </row>
    <row r="59" spans="1:52" ht="21.75" customHeight="1" thickBot="1">
      <c r="A59" s="1228"/>
      <c r="B59" s="308" t="s">
        <v>352</v>
      </c>
      <c r="C59" s="309"/>
      <c r="D59" s="309"/>
      <c r="E59" s="309"/>
      <c r="F59" s="309"/>
      <c r="G59" s="309"/>
      <c r="H59" s="309"/>
      <c r="I59" s="309"/>
      <c r="J59" s="309"/>
      <c r="K59" s="309"/>
      <c r="L59" s="310"/>
      <c r="M59" s="310"/>
      <c r="N59" s="310"/>
      <c r="O59" s="310"/>
      <c r="P59" s="310"/>
      <c r="Q59" s="310"/>
      <c r="R59" s="311"/>
      <c r="S59" s="1162"/>
      <c r="T59" s="1163"/>
      <c r="U59" s="1163"/>
      <c r="V59" s="1163"/>
      <c r="W59" s="1164"/>
      <c r="X59" s="312" t="s">
        <v>483</v>
      </c>
      <c r="Y59" s="1162"/>
      <c r="Z59" s="1163"/>
      <c r="AA59" s="1163"/>
      <c r="AB59" s="1163"/>
      <c r="AC59" s="1164"/>
      <c r="AD59" s="313" t="s">
        <v>483</v>
      </c>
      <c r="AE59" s="1162"/>
      <c r="AF59" s="1163"/>
      <c r="AG59" s="1163"/>
      <c r="AH59" s="1163"/>
      <c r="AI59" s="1164"/>
      <c r="AJ59" s="314" t="s">
        <v>39</v>
      </c>
      <c r="AM59" s="71" t="s">
        <v>159</v>
      </c>
      <c r="AU59" s="59"/>
    </row>
    <row r="60" spans="1:52" ht="21.75" customHeight="1" thickBot="1">
      <c r="A60" s="1228"/>
      <c r="B60" s="315" t="s">
        <v>353</v>
      </c>
      <c r="C60" s="316"/>
      <c r="D60" s="316"/>
      <c r="E60" s="316"/>
      <c r="F60" s="316"/>
      <c r="G60" s="316"/>
      <c r="H60" s="316"/>
      <c r="I60" s="316"/>
      <c r="J60" s="316"/>
      <c r="K60" s="316"/>
      <c r="L60" s="317"/>
      <c r="M60" s="317"/>
      <c r="N60" s="317"/>
      <c r="O60" s="317"/>
      <c r="P60" s="317"/>
      <c r="Q60" s="317"/>
      <c r="R60" s="317"/>
      <c r="S60" s="1199"/>
      <c r="T60" s="1200"/>
      <c r="U60" s="1200"/>
      <c r="V60" s="1200"/>
      <c r="W60" s="1201"/>
      <c r="X60" s="312" t="s">
        <v>483</v>
      </c>
      <c r="Y60" s="1199"/>
      <c r="Z60" s="1200"/>
      <c r="AA60" s="1200"/>
      <c r="AB60" s="1200"/>
      <c r="AC60" s="1201"/>
      <c r="AD60" s="313" t="s">
        <v>483</v>
      </c>
      <c r="AE60" s="1199"/>
      <c r="AF60" s="1200"/>
      <c r="AG60" s="1200"/>
      <c r="AH60" s="1200"/>
      <c r="AI60" s="1201"/>
      <c r="AJ60" s="314" t="s">
        <v>39</v>
      </c>
      <c r="AM60" s="71" t="s">
        <v>215</v>
      </c>
      <c r="AU60" s="59"/>
    </row>
    <row r="61" spans="1:52" ht="21.75" customHeight="1" thickBot="1">
      <c r="A61" s="1228"/>
      <c r="B61" s="315" t="s">
        <v>354</v>
      </c>
      <c r="C61" s="318"/>
      <c r="D61" s="318"/>
      <c r="E61" s="318"/>
      <c r="F61" s="318"/>
      <c r="G61" s="318"/>
      <c r="H61" s="318"/>
      <c r="I61" s="318"/>
      <c r="J61" s="318"/>
      <c r="K61" s="318"/>
      <c r="L61" s="286"/>
      <c r="M61" s="286"/>
      <c r="N61" s="286"/>
      <c r="O61" s="286"/>
      <c r="P61" s="286"/>
      <c r="Q61" s="286"/>
      <c r="R61" s="286"/>
      <c r="S61" s="1156" t="str">
        <f>IFERROR(ROUND(S58/S59,),"")</f>
        <v/>
      </c>
      <c r="T61" s="1157"/>
      <c r="U61" s="1157"/>
      <c r="V61" s="1157"/>
      <c r="W61" s="1158"/>
      <c r="X61" s="312" t="s">
        <v>2</v>
      </c>
      <c r="Y61" s="1156" t="str">
        <f>IFERROR(ROUND(Y58/Y59,),"")</f>
        <v/>
      </c>
      <c r="Z61" s="1157"/>
      <c r="AA61" s="1157"/>
      <c r="AB61" s="1157"/>
      <c r="AC61" s="1158"/>
      <c r="AD61" s="312" t="s">
        <v>2</v>
      </c>
      <c r="AE61" s="1156" t="str">
        <f>IFERROR(ROUND(AE58/AE59,),"")</f>
        <v/>
      </c>
      <c r="AF61" s="1157"/>
      <c r="AG61" s="1157"/>
      <c r="AH61" s="1157"/>
      <c r="AI61" s="1158"/>
      <c r="AJ61" s="314" t="s">
        <v>2</v>
      </c>
      <c r="AM61" s="71" t="s">
        <v>280</v>
      </c>
      <c r="AU61" s="59"/>
    </row>
    <row r="62" spans="1:52" ht="18" customHeight="1">
      <c r="A62" s="1228"/>
      <c r="B62" s="1209" t="s">
        <v>355</v>
      </c>
      <c r="C62" s="1210"/>
      <c r="D62" s="1210"/>
      <c r="E62" s="1210"/>
      <c r="F62" s="1210"/>
      <c r="G62" s="1210"/>
      <c r="H62" s="1210"/>
      <c r="I62" s="1210"/>
      <c r="J62" s="1210"/>
      <c r="K62" s="319"/>
      <c r="L62" s="320" t="s">
        <v>273</v>
      </c>
      <c r="M62" s="321"/>
      <c r="N62" s="321"/>
      <c r="O62" s="321"/>
      <c r="P62" s="321"/>
      <c r="Q62" s="321"/>
      <c r="R62" s="321"/>
      <c r="S62" s="1151">
        <f>CEILING(AP63,1)</f>
        <v>0</v>
      </c>
      <c r="T62" s="1152"/>
      <c r="U62" s="1152"/>
      <c r="V62" s="1152"/>
      <c r="W62" s="1152"/>
      <c r="X62" s="322" t="s">
        <v>274</v>
      </c>
      <c r="Y62" s="1220"/>
      <c r="Z62" s="1221"/>
      <c r="AA62" s="1221"/>
      <c r="AB62" s="1221"/>
      <c r="AC62" s="1221"/>
      <c r="AD62" s="1222"/>
      <c r="AE62" s="1206"/>
      <c r="AF62" s="1207"/>
      <c r="AG62" s="1207"/>
      <c r="AH62" s="1207"/>
      <c r="AI62" s="1207"/>
      <c r="AJ62" s="120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8"/>
      <c r="B63" s="996"/>
      <c r="C63" s="997"/>
      <c r="D63" s="997"/>
      <c r="E63" s="997"/>
      <c r="F63" s="997"/>
      <c r="G63" s="997"/>
      <c r="H63" s="997"/>
      <c r="I63" s="997"/>
      <c r="J63" s="997"/>
      <c r="K63" s="323"/>
      <c r="L63" s="316"/>
      <c r="M63" s="324" t="s">
        <v>205</v>
      </c>
      <c r="N63" s="1219">
        <f>T63</f>
        <v>0</v>
      </c>
      <c r="O63" s="1219"/>
      <c r="P63" s="1219"/>
      <c r="Q63" s="324" t="s">
        <v>274</v>
      </c>
      <c r="R63" s="325" t="s">
        <v>275</v>
      </c>
      <c r="S63" s="326" t="s">
        <v>205</v>
      </c>
      <c r="T63" s="1113">
        <f>S60*S62*12</f>
        <v>0</v>
      </c>
      <c r="U63" s="1113"/>
      <c r="V63" s="1113"/>
      <c r="W63" s="327" t="s">
        <v>274</v>
      </c>
      <c r="X63" s="328" t="s">
        <v>275</v>
      </c>
      <c r="Y63" s="1220"/>
      <c r="Z63" s="1221"/>
      <c r="AA63" s="1221"/>
      <c r="AB63" s="1221"/>
      <c r="AC63" s="1221"/>
      <c r="AD63" s="1222"/>
      <c r="AE63" s="1206"/>
      <c r="AF63" s="1207"/>
      <c r="AG63" s="1207"/>
      <c r="AH63" s="1207"/>
      <c r="AI63" s="1207"/>
      <c r="AJ63" s="1208"/>
      <c r="AN63" s="80" t="s">
        <v>156</v>
      </c>
      <c r="AO63" s="80" t="s">
        <v>149</v>
      </c>
      <c r="AP63" s="81">
        <f>IFERROR(AB49/(S60*12),0)</f>
        <v>0</v>
      </c>
      <c r="AQ63" s="82"/>
      <c r="AR63" s="81"/>
      <c r="AS63" s="77"/>
      <c r="AT63" s="83"/>
      <c r="AU63" s="77"/>
      <c r="AV63" s="84" t="s">
        <v>269</v>
      </c>
      <c r="AW63" s="77"/>
      <c r="AX63" s="77"/>
      <c r="AY63" s="77"/>
      <c r="AZ63" s="79"/>
    </row>
    <row r="64" spans="1:52" ht="18" customHeight="1" thickBot="1">
      <c r="A64" s="1228"/>
      <c r="B64" s="996"/>
      <c r="C64" s="997"/>
      <c r="D64" s="997"/>
      <c r="E64" s="997"/>
      <c r="F64" s="997"/>
      <c r="G64" s="997"/>
      <c r="H64" s="997"/>
      <c r="I64" s="997"/>
      <c r="J64" s="997"/>
      <c r="K64" s="319"/>
      <c r="L64" s="320" t="s">
        <v>276</v>
      </c>
      <c r="M64" s="321"/>
      <c r="N64" s="321"/>
      <c r="O64" s="321"/>
      <c r="P64" s="321"/>
      <c r="Q64" s="321"/>
      <c r="R64" s="321"/>
      <c r="S64" s="1149" t="e">
        <f>IF((CEILING(AP66,1)-AP66)-2*(CEILING(AQ66,1)-AQ66)&gt;=0,CEILING(AP66,1),CEILING(AP66+AU67/S60/12,1))</f>
        <v>#VALUE!</v>
      </c>
      <c r="T64" s="1150"/>
      <c r="U64" s="1150"/>
      <c r="V64" s="1150"/>
      <c r="W64" s="1150"/>
      <c r="X64" s="329" t="s">
        <v>274</v>
      </c>
      <c r="Y64" s="1149" t="e">
        <f>IF((CEILING(AP66,1)-AP66)-2*(CEILING(AQ66,1)-AQ66)&gt;=0,CEILING(AQ66,1),FLOOR(AQ66,1))</f>
        <v>#VALUE!</v>
      </c>
      <c r="Z64" s="1150"/>
      <c r="AA64" s="1150"/>
      <c r="AB64" s="1150"/>
      <c r="AC64" s="1150"/>
      <c r="AD64" s="329" t="s">
        <v>274</v>
      </c>
      <c r="AE64" s="1239"/>
      <c r="AF64" s="1240"/>
      <c r="AG64" s="1240"/>
      <c r="AH64" s="1240"/>
      <c r="AI64" s="1240"/>
      <c r="AJ64" s="1241"/>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228"/>
      <c r="B65" s="996"/>
      <c r="C65" s="997"/>
      <c r="D65" s="997"/>
      <c r="E65" s="997"/>
      <c r="F65" s="997"/>
      <c r="G65" s="997"/>
      <c r="H65" s="997"/>
      <c r="I65" s="997"/>
      <c r="J65" s="997"/>
      <c r="K65" s="323"/>
      <c r="L65" s="316"/>
      <c r="M65" s="324" t="s">
        <v>205</v>
      </c>
      <c r="N65" s="1219" t="e">
        <f>SUM(T65,Z65)</f>
        <v>#VALUE!</v>
      </c>
      <c r="O65" s="1219"/>
      <c r="P65" s="1219"/>
      <c r="Q65" s="324" t="s">
        <v>274</v>
      </c>
      <c r="R65" s="325" t="s">
        <v>275</v>
      </c>
      <c r="S65" s="330" t="s">
        <v>205</v>
      </c>
      <c r="T65" s="1219" t="e">
        <f>S60*S64*12</f>
        <v>#VALUE!</v>
      </c>
      <c r="U65" s="1219"/>
      <c r="V65" s="1219"/>
      <c r="W65" s="324" t="s">
        <v>274</v>
      </c>
      <c r="X65" s="331" t="s">
        <v>275</v>
      </c>
      <c r="Y65" s="330" t="s">
        <v>205</v>
      </c>
      <c r="Z65" s="1219" t="e">
        <f>Y60*Y64*12</f>
        <v>#VALUE!</v>
      </c>
      <c r="AA65" s="1219"/>
      <c r="AB65" s="1219"/>
      <c r="AC65" s="324" t="s">
        <v>274</v>
      </c>
      <c r="AD65" s="331" t="s">
        <v>275</v>
      </c>
      <c r="AE65" s="1242"/>
      <c r="AF65" s="1243"/>
      <c r="AG65" s="1243"/>
      <c r="AH65" s="1243"/>
      <c r="AI65" s="1243"/>
      <c r="AJ65" s="1244"/>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228"/>
      <c r="B66" s="996"/>
      <c r="C66" s="997"/>
      <c r="D66" s="997"/>
      <c r="E66" s="997"/>
      <c r="F66" s="997"/>
      <c r="G66" s="997"/>
      <c r="H66" s="997"/>
      <c r="I66" s="997"/>
      <c r="J66" s="997"/>
      <c r="K66" s="332"/>
      <c r="L66" s="320" t="s">
        <v>277</v>
      </c>
      <c r="M66" s="321"/>
      <c r="N66" s="321"/>
      <c r="O66" s="321"/>
      <c r="P66" s="321"/>
      <c r="Q66" s="321"/>
      <c r="R66" s="321"/>
      <c r="S66" s="1151" t="e">
        <f>IF((CEILING(AP69,1)-AP69)-2*(CEILING(AQ69,1)-AQ69)&gt;=0,CEILING(AP69,1),CEILING(AP69+(AU69+AU70)/S60/12,1))</f>
        <v>#VALUE!</v>
      </c>
      <c r="T66" s="1152"/>
      <c r="U66" s="1152"/>
      <c r="V66" s="1152"/>
      <c r="W66" s="1152"/>
      <c r="X66" s="322" t="s">
        <v>274</v>
      </c>
      <c r="Y66" s="1151" t="e">
        <f>IF((CEILING(AP69,1)-AP69)-2*(CEILING(AQ69,1)-AQ69)&gt;=0,CEILING(AQ69,1),FLOOR(AQ69,1))</f>
        <v>#VALUE!</v>
      </c>
      <c r="Z66" s="1152"/>
      <c r="AA66" s="1152"/>
      <c r="AB66" s="1152"/>
      <c r="AC66" s="1152"/>
      <c r="AD66" s="322" t="s">
        <v>274</v>
      </c>
      <c r="AE66" s="1152" t="e">
        <f>IF(Y66-2*(CEILING(AR69,1))&gt;=0,CEILING(AR69,1),FLOOR(AR69,1))</f>
        <v>#VALUE!</v>
      </c>
      <c r="AF66" s="1152"/>
      <c r="AG66" s="1152"/>
      <c r="AH66" s="1152"/>
      <c r="AI66" s="1152"/>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205</v>
      </c>
      <c r="N67" s="1113" t="e">
        <f>SUM(T67,Z67,AF67)</f>
        <v>#VALUE!</v>
      </c>
      <c r="O67" s="1113"/>
      <c r="P67" s="1113"/>
      <c r="Q67" s="327" t="s">
        <v>274</v>
      </c>
      <c r="R67" s="335" t="s">
        <v>275</v>
      </c>
      <c r="S67" s="326" t="s">
        <v>205</v>
      </c>
      <c r="T67" s="1113" t="e">
        <f>S60*S66*12</f>
        <v>#VALUE!</v>
      </c>
      <c r="U67" s="1113"/>
      <c r="V67" s="1113"/>
      <c r="W67" s="327" t="s">
        <v>274</v>
      </c>
      <c r="X67" s="331" t="s">
        <v>275</v>
      </c>
      <c r="Y67" s="326" t="s">
        <v>205</v>
      </c>
      <c r="Z67" s="1113" t="e">
        <f>Y60*Y66*12</f>
        <v>#VALUE!</v>
      </c>
      <c r="AA67" s="1113"/>
      <c r="AB67" s="1113"/>
      <c r="AC67" s="327" t="s">
        <v>274</v>
      </c>
      <c r="AD67" s="331" t="s">
        <v>275</v>
      </c>
      <c r="AE67" s="327" t="s">
        <v>205</v>
      </c>
      <c r="AF67" s="1113" t="e">
        <f>AE60*AE66*12</f>
        <v>#VALUE!</v>
      </c>
      <c r="AG67" s="1113"/>
      <c r="AH67" s="1113"/>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996"/>
      <c r="C68" s="997"/>
      <c r="D68" s="997"/>
      <c r="E68" s="997"/>
      <c r="F68" s="997"/>
      <c r="G68" s="997"/>
      <c r="H68" s="997"/>
      <c r="I68" s="997"/>
      <c r="J68" s="997"/>
      <c r="K68" s="332"/>
      <c r="L68" s="320" t="s">
        <v>278</v>
      </c>
      <c r="M68" s="321"/>
      <c r="N68" s="321"/>
      <c r="O68" s="321"/>
      <c r="P68" s="321"/>
      <c r="Q68" s="321"/>
      <c r="R68" s="321"/>
      <c r="S68" s="1211"/>
      <c r="T68" s="1212"/>
      <c r="U68" s="1212"/>
      <c r="V68" s="1212"/>
      <c r="W68" s="1213"/>
      <c r="X68" s="318" t="s">
        <v>274</v>
      </c>
      <c r="Y68" s="1211"/>
      <c r="Z68" s="1212"/>
      <c r="AA68" s="1212"/>
      <c r="AB68" s="1212"/>
      <c r="AC68" s="1213"/>
      <c r="AD68" s="337" t="s">
        <v>274</v>
      </c>
      <c r="AE68" s="1211"/>
      <c r="AF68" s="1212"/>
      <c r="AG68" s="1212"/>
      <c r="AH68" s="1212"/>
      <c r="AI68" s="1213"/>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8"/>
      <c r="C69" s="999"/>
      <c r="D69" s="999"/>
      <c r="E69" s="999"/>
      <c r="F69" s="999"/>
      <c r="G69" s="999"/>
      <c r="H69" s="999"/>
      <c r="I69" s="997"/>
      <c r="J69" s="997"/>
      <c r="K69" s="339"/>
      <c r="L69" s="318"/>
      <c r="M69" s="340" t="s">
        <v>205</v>
      </c>
      <c r="N69" s="1112">
        <f>SUM(T69,Z69,AF69)</f>
        <v>0</v>
      </c>
      <c r="O69" s="1112"/>
      <c r="P69" s="1112"/>
      <c r="Q69" s="340" t="s">
        <v>274</v>
      </c>
      <c r="R69" s="341" t="s">
        <v>275</v>
      </c>
      <c r="S69" s="342" t="s">
        <v>205</v>
      </c>
      <c r="T69" s="1112">
        <f>S60*S68*12</f>
        <v>0</v>
      </c>
      <c r="U69" s="1112"/>
      <c r="V69" s="1112"/>
      <c r="W69" s="340" t="s">
        <v>274</v>
      </c>
      <c r="X69" s="343" t="s">
        <v>275</v>
      </c>
      <c r="Y69" s="340" t="s">
        <v>205</v>
      </c>
      <c r="Z69" s="1112">
        <f>Y60*Y68*12</f>
        <v>0</v>
      </c>
      <c r="AA69" s="1112"/>
      <c r="AB69" s="1112"/>
      <c r="AC69" s="340" t="s">
        <v>274</v>
      </c>
      <c r="AD69" s="343" t="s">
        <v>275</v>
      </c>
      <c r="AE69" s="340" t="s">
        <v>205</v>
      </c>
      <c r="AF69" s="1112">
        <f>AE60*AE68*12</f>
        <v>0</v>
      </c>
      <c r="AG69" s="1112"/>
      <c r="AH69" s="1112"/>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6"/>
      <c r="Y70" s="1147"/>
      <c r="Z70" s="349" t="s">
        <v>83</v>
      </c>
      <c r="AA70" s="350"/>
      <c r="AB70" s="350"/>
      <c r="AC70" s="1148"/>
      <c r="AD70" s="1148"/>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3" t="s">
        <v>317</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68</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5"/>
      <c r="Q76" s="985"/>
      <c r="R76" s="268" t="s">
        <v>12</v>
      </c>
      <c r="S76" s="985"/>
      <c r="T76" s="985"/>
      <c r="U76" s="268" t="s">
        <v>13</v>
      </c>
      <c r="V76" s="1004" t="s">
        <v>14</v>
      </c>
      <c r="W76" s="1004"/>
      <c r="X76" s="268" t="s">
        <v>34</v>
      </c>
      <c r="Y76" s="268"/>
      <c r="Z76" s="985"/>
      <c r="AA76" s="985"/>
      <c r="AB76" s="268" t="s">
        <v>12</v>
      </c>
      <c r="AC76" s="985"/>
      <c r="AD76" s="985"/>
      <c r="AE76" s="268" t="s">
        <v>13</v>
      </c>
      <c r="AF76" s="268" t="s">
        <v>188</v>
      </c>
      <c r="AG76" s="268" t="str">
        <f>IF(P76&gt;=1,(Z76*12+AC76)-(P76*12+S76)+1,"")</f>
        <v/>
      </c>
      <c r="AH76" s="1004" t="s">
        <v>189</v>
      </c>
      <c r="AI76" s="10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0" t="s">
        <v>318</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108</v>
      </c>
      <c r="B80" s="990" t="s">
        <v>520</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194" t="s">
        <v>193</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108</v>
      </c>
      <c r="B82" s="989" t="s">
        <v>360</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147</v>
      </c>
      <c r="B83" s="1177" t="s">
        <v>321</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108</v>
      </c>
      <c r="B84" s="990" t="s">
        <v>404</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1" t="s">
        <v>54</v>
      </c>
      <c r="B89" s="992"/>
      <c r="C89" s="992"/>
      <c r="D89" s="11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4" t="s">
        <v>51</v>
      </c>
      <c r="B90" s="995"/>
      <c r="C90" s="995"/>
      <c r="D90" s="995"/>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55</v>
      </c>
      <c r="G91" s="398"/>
      <c r="H91" s="398"/>
      <c r="I91" s="398"/>
      <c r="J91" s="398"/>
      <c r="K91" s="402"/>
      <c r="L91" s="399" t="s">
        <v>197</v>
      </c>
      <c r="M91" s="398"/>
      <c r="N91" s="398"/>
      <c r="O91" s="399"/>
      <c r="P91" s="399"/>
      <c r="Q91" s="403"/>
      <c r="R91" s="404"/>
      <c r="S91" s="399" t="s">
        <v>48</v>
      </c>
      <c r="T91" s="399"/>
      <c r="U91" s="399" t="s">
        <v>49</v>
      </c>
      <c r="V91" s="1005"/>
      <c r="W91" s="1005"/>
      <c r="X91" s="1005"/>
      <c r="Y91" s="1005"/>
      <c r="Z91" s="1005"/>
      <c r="AA91" s="1005"/>
      <c r="AB91" s="1005"/>
      <c r="AC91" s="1005"/>
      <c r="AD91" s="1005"/>
      <c r="AE91" s="1005"/>
      <c r="AF91" s="1005"/>
      <c r="AG91" s="1005"/>
      <c r="AH91" s="1005"/>
      <c r="AI91" s="1005"/>
      <c r="AJ91" s="405" t="s">
        <v>50</v>
      </c>
      <c r="AK91" s="57"/>
    </row>
    <row r="92" spans="1:37" s="56" customFormat="1" ht="18" customHeight="1" thickBot="1">
      <c r="A92" s="996"/>
      <c r="B92" s="997"/>
      <c r="C92" s="997"/>
      <c r="D92" s="99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996"/>
      <c r="B95" s="997"/>
      <c r="C95" s="997"/>
      <c r="D95" s="99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199</v>
      </c>
      <c r="F96" s="290"/>
      <c r="G96" s="290"/>
      <c r="H96" s="290"/>
      <c r="I96" s="290"/>
      <c r="J96" s="290"/>
      <c r="K96" s="290"/>
      <c r="L96" s="1000" t="s">
        <v>201</v>
      </c>
      <c r="M96" s="1001"/>
      <c r="N96" s="1001"/>
      <c r="O96" s="1083"/>
      <c r="P96" s="1083"/>
      <c r="Q96" s="413" t="s">
        <v>5</v>
      </c>
      <c r="R96" s="1083"/>
      <c r="S96" s="108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1" t="s">
        <v>163</v>
      </c>
      <c r="B99" s="992"/>
      <c r="C99" s="992"/>
      <c r="D99" s="993"/>
      <c r="E99" s="1118"/>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162</v>
      </c>
      <c r="B100" s="995"/>
      <c r="C100" s="995"/>
      <c r="D100" s="1223"/>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208</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54</v>
      </c>
      <c r="B102" s="992"/>
      <c r="C102" s="992"/>
      <c r="D102" s="11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4" t="s">
        <v>51</v>
      </c>
      <c r="B103" s="995"/>
      <c r="C103" s="995"/>
      <c r="D103" s="995"/>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55</v>
      </c>
      <c r="G104" s="398"/>
      <c r="H104" s="398"/>
      <c r="I104" s="398"/>
      <c r="J104" s="398"/>
      <c r="K104" s="431"/>
      <c r="L104" s="399" t="s">
        <v>198</v>
      </c>
      <c r="M104" s="398"/>
      <c r="N104" s="398"/>
      <c r="O104" s="399"/>
      <c r="P104" s="399"/>
      <c r="Q104" s="403"/>
      <c r="R104" s="359"/>
      <c r="S104" s="399" t="s">
        <v>48</v>
      </c>
      <c r="T104" s="399"/>
      <c r="U104" s="399" t="s">
        <v>49</v>
      </c>
      <c r="V104" s="1006"/>
      <c r="W104" s="1006"/>
      <c r="X104" s="1006"/>
      <c r="Y104" s="1006"/>
      <c r="Z104" s="1006"/>
      <c r="AA104" s="1006"/>
      <c r="AB104" s="1006"/>
      <c r="AC104" s="1006"/>
      <c r="AD104" s="1006"/>
      <c r="AE104" s="1006"/>
      <c r="AF104" s="1006"/>
      <c r="AG104" s="1006"/>
      <c r="AH104" s="1006"/>
      <c r="AI104" s="1006"/>
      <c r="AJ104" s="405" t="s">
        <v>50</v>
      </c>
      <c r="AK104" s="57"/>
    </row>
    <row r="105" spans="1:37" s="56" customFormat="1" ht="15.75" customHeight="1" thickBot="1">
      <c r="A105" s="996"/>
      <c r="B105" s="997"/>
      <c r="C105" s="997"/>
      <c r="D105" s="99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6"/>
      <c r="B108" s="997"/>
      <c r="C108" s="997"/>
      <c r="D108" s="99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996"/>
      <c r="B109" s="997"/>
      <c r="C109" s="997"/>
      <c r="D109" s="99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199</v>
      </c>
      <c r="F110" s="290"/>
      <c r="G110" s="290"/>
      <c r="H110" s="290"/>
      <c r="I110" s="290"/>
      <c r="J110" s="290"/>
      <c r="K110" s="433"/>
      <c r="L110" s="1000" t="s">
        <v>34</v>
      </c>
      <c r="M110" s="1001"/>
      <c r="N110" s="1049"/>
      <c r="O110" s="1049"/>
      <c r="P110" s="413" t="s">
        <v>5</v>
      </c>
      <c r="Q110" s="1049"/>
      <c r="R110" s="104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1" t="s">
        <v>228</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326</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6"/>
      <c r="B130" s="47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289</v>
      </c>
      <c r="D131" s="977"/>
      <c r="E131" s="977"/>
      <c r="F131" s="977"/>
      <c r="G131" s="977"/>
      <c r="H131" s="977"/>
      <c r="I131" s="977"/>
      <c r="J131" s="1070"/>
      <c r="K131" s="1264"/>
      <c r="L131" s="1254" t="s">
        <v>290</v>
      </c>
      <c r="M131" s="1044" t="s">
        <v>359</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25" customHeight="1" thickBot="1">
      <c r="A134" s="1047"/>
      <c r="B134" s="1263"/>
      <c r="C134" s="1069"/>
      <c r="D134" s="977"/>
      <c r="E134" s="977"/>
      <c r="F134" s="977"/>
      <c r="G134" s="977"/>
      <c r="H134" s="977"/>
      <c r="I134" s="977"/>
      <c r="J134" s="1070"/>
      <c r="K134" s="475"/>
      <c r="L134" s="125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1046"/>
      <c r="B139" s="488" t="s">
        <v>285</v>
      </c>
      <c r="C139" s="1259" t="s">
        <v>101</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 customHeight="1">
      <c r="A140" s="1047"/>
      <c r="B140" s="1266"/>
      <c r="C140" s="1067" t="s">
        <v>299</v>
      </c>
      <c r="D140" s="974"/>
      <c r="E140" s="974"/>
      <c r="F140" s="974"/>
      <c r="G140" s="974"/>
      <c r="H140" s="974"/>
      <c r="I140" s="974"/>
      <c r="J140" s="1068"/>
      <c r="K140" s="489"/>
      <c r="L140" s="490" t="s">
        <v>103</v>
      </c>
      <c r="M140" s="982" t="s">
        <v>65</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293</v>
      </c>
      <c r="M141" s="1245" t="s">
        <v>62</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292</v>
      </c>
      <c r="M142" s="1247" t="s">
        <v>66</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161</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056" t="s">
        <v>486</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388</v>
      </c>
      <c r="B150" s="974"/>
      <c r="C150" s="974"/>
      <c r="D150" s="975"/>
      <c r="E150" s="50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395</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389</v>
      </c>
      <c r="B154" s="974"/>
      <c r="C154" s="974"/>
      <c r="D154" s="975"/>
      <c r="E154" s="507"/>
      <c r="F154" s="1227" t="s">
        <v>370</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371</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390</v>
      </c>
      <c r="B158" s="974"/>
      <c r="C158" s="974"/>
      <c r="D158" s="975"/>
      <c r="E158" s="509"/>
      <c r="F158" s="1268" t="s">
        <v>374</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060" t="s">
        <v>375</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505"/>
      <c r="AK159" s="141"/>
    </row>
    <row r="160" spans="1:46" s="56" customFormat="1" ht="13.5" customHeight="1">
      <c r="A160" s="976"/>
      <c r="B160" s="977"/>
      <c r="C160" s="977"/>
      <c r="D160" s="978"/>
      <c r="E160" s="504"/>
      <c r="F160" s="1109" t="s">
        <v>376</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391</v>
      </c>
      <c r="B162" s="974"/>
      <c r="C162" s="974"/>
      <c r="D162" s="975"/>
      <c r="E162" s="50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396</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392</v>
      </c>
      <c r="B166" s="974"/>
      <c r="C166" s="974"/>
      <c r="D166" s="975"/>
      <c r="E166" s="50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382</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383</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393</v>
      </c>
      <c r="B170" s="974"/>
      <c r="C170" s="974"/>
      <c r="D170" s="975"/>
      <c r="E170" s="509"/>
      <c r="F170" s="1269" t="s">
        <v>385</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397</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386</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387</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86</v>
      </c>
      <c r="G178" s="1007"/>
      <c r="H178" s="1007"/>
      <c r="I178" s="1007"/>
      <c r="J178" s="1007"/>
      <c r="K178" s="1007"/>
      <c r="L178" s="1007"/>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70</v>
      </c>
      <c r="G180" s="529"/>
      <c r="H180" s="1076"/>
      <c r="I180" s="1076"/>
      <c r="J180" s="1076"/>
      <c r="K180" s="1076"/>
      <c r="L180" s="1076"/>
      <c r="M180" s="1076"/>
      <c r="N180" s="1076"/>
      <c r="O180" s="1076"/>
      <c r="P180" s="1076"/>
      <c r="Q180" s="1076"/>
      <c r="R180" s="1076"/>
      <c r="S180" s="1076"/>
      <c r="T180" s="1076"/>
      <c r="U180" s="1076"/>
      <c r="V180" s="1076"/>
      <c r="W180" s="1076"/>
      <c r="X180" s="107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091" t="s">
        <v>115</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78</v>
      </c>
      <c r="AA183" s="1086"/>
      <c r="AB183" s="1086"/>
      <c r="AC183" s="1086"/>
      <c r="AD183" s="1086"/>
      <c r="AE183" s="1086"/>
      <c r="AF183" s="1086"/>
      <c r="AG183" s="1086"/>
      <c r="AH183" s="108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80</v>
      </c>
      <c r="AA184" s="1095"/>
      <c r="AB184" s="1095"/>
      <c r="AC184" s="1095"/>
      <c r="AD184" s="1095"/>
      <c r="AE184" s="1095"/>
      <c r="AF184" s="1095"/>
      <c r="AG184" s="1095"/>
      <c r="AH184" s="109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81</v>
      </c>
      <c r="AA185" s="1089"/>
      <c r="AB185" s="1089"/>
      <c r="AC185" s="1089"/>
      <c r="AD185" s="1089"/>
      <c r="AE185" s="1089"/>
      <c r="AF185" s="1089"/>
      <c r="AG185" s="1089"/>
      <c r="AH185" s="109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279</v>
      </c>
      <c r="AA186" s="1089"/>
      <c r="AB186" s="1089"/>
      <c r="AC186" s="1089"/>
      <c r="AD186" s="1089"/>
      <c r="AE186" s="1089"/>
      <c r="AF186" s="1089"/>
      <c r="AG186" s="1089"/>
      <c r="AH186" s="109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302</v>
      </c>
      <c r="AA187" s="1089"/>
      <c r="AB187" s="1089"/>
      <c r="AC187" s="1089"/>
      <c r="AD187" s="1089"/>
      <c r="AE187" s="1089"/>
      <c r="AF187" s="1089"/>
      <c r="AG187" s="1089"/>
      <c r="AH187" s="1090"/>
      <c r="AI187" s="535"/>
      <c r="AJ187" s="536"/>
      <c r="AK187" s="54"/>
    </row>
    <row r="188" spans="1:46" ht="24.75" customHeight="1">
      <c r="A188" s="535"/>
      <c r="B188" s="542"/>
      <c r="C188" s="1084" t="s">
        <v>176</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178</v>
      </c>
      <c r="AA188" s="1138"/>
      <c r="AB188" s="1138"/>
      <c r="AC188" s="1138"/>
      <c r="AD188" s="1138"/>
      <c r="AE188" s="1138"/>
      <c r="AF188" s="1138"/>
      <c r="AG188" s="1138"/>
      <c r="AH188" s="1139"/>
      <c r="AI188" s="535"/>
      <c r="AJ188" s="536"/>
      <c r="AK188" s="54"/>
    </row>
    <row r="189" spans="1:46" ht="24.75" customHeight="1">
      <c r="A189" s="535"/>
      <c r="B189" s="542"/>
      <c r="C189" s="1084" t="s">
        <v>177</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179</v>
      </c>
      <c r="AA189" s="992"/>
      <c r="AB189" s="992"/>
      <c r="AC189" s="992"/>
      <c r="AD189" s="992"/>
      <c r="AE189" s="992"/>
      <c r="AF189" s="992"/>
      <c r="AG189" s="992"/>
      <c r="AH189" s="993"/>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79</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6" t="s">
        <v>187</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334</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c r="E198" s="1129"/>
      <c r="F198" s="562" t="s">
        <v>5</v>
      </c>
      <c r="G198" s="1128"/>
      <c r="H198" s="1129"/>
      <c r="I198" s="562" t="s">
        <v>4</v>
      </c>
      <c r="J198" s="1128"/>
      <c r="K198" s="1129"/>
      <c r="L198" s="562" t="s">
        <v>3</v>
      </c>
      <c r="M198" s="563"/>
      <c r="N198" s="1130" t="s">
        <v>6</v>
      </c>
      <c r="O198" s="1130"/>
      <c r="P198" s="1130"/>
      <c r="Q198" s="1131" t="str">
        <f>IF(G9="","",G9)</f>
        <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111</v>
      </c>
      <c r="O199" s="1121"/>
      <c r="P199" s="1121"/>
      <c r="Q199" s="1122" t="s">
        <v>112</v>
      </c>
      <c r="R199" s="1122"/>
      <c r="S199" s="1123"/>
      <c r="T199" s="1123"/>
      <c r="U199" s="1123"/>
      <c r="V199" s="1123"/>
      <c r="W199" s="1123"/>
      <c r="X199" s="1124" t="s">
        <v>113</v>
      </c>
      <c r="Y199" s="1124"/>
      <c r="Z199" s="1123"/>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xr:uid="{00000000-0002-0000-0200-000000000000}"/>
    <dataValidation imeMode="hiragana" allowBlank="1" showInputMessage="1" showErrorMessage="1" sqref="S89:S92 W200 S199 S100 S102:S104"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4" manualBreakCount="4">
    <brk id="43" max="16383" man="1"/>
    <brk id="82" max="35"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55" zoomScaleNormal="85" zoomScaleSheetLayoutView="55" zoomScalePageLayoutView="70" workbookViewId="0"/>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304</v>
      </c>
      <c r="B5" s="1297"/>
      <c r="C5" s="1297"/>
      <c r="D5" s="1297"/>
      <c r="E5" s="1297"/>
      <c r="F5" s="1297"/>
      <c r="G5" s="1297"/>
      <c r="H5" s="1297"/>
      <c r="I5" s="1297"/>
      <c r="J5" s="1297"/>
      <c r="K5" s="1297"/>
      <c r="L5" s="1297"/>
      <c r="M5" s="1297"/>
      <c r="N5" s="1297"/>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125</v>
      </c>
      <c r="M7" s="575"/>
      <c r="N7" s="576"/>
      <c r="O7" s="1288" t="s">
        <v>148</v>
      </c>
      <c r="P7" s="1290" t="s">
        <v>76</v>
      </c>
      <c r="Q7" s="1292" t="s">
        <v>209</v>
      </c>
      <c r="R7" s="1294" t="s">
        <v>130</v>
      </c>
      <c r="S7" s="577" t="s">
        <v>47</v>
      </c>
      <c r="T7" s="578"/>
      <c r="U7" s="578"/>
      <c r="V7" s="578"/>
      <c r="W7" s="578"/>
      <c r="X7" s="578"/>
      <c r="Y7" s="578"/>
      <c r="Z7" s="578"/>
      <c r="AA7" s="578"/>
      <c r="AB7" s="578"/>
      <c r="AC7" s="578"/>
      <c r="AD7" s="578"/>
      <c r="AE7" s="578"/>
      <c r="AF7" s="578"/>
      <c r="AG7" s="578"/>
      <c r="AH7" s="579"/>
    </row>
    <row r="8" spans="1:34" ht="14.25">
      <c r="A8" s="1279"/>
      <c r="B8" s="1283"/>
      <c r="C8" s="1284"/>
      <c r="D8" s="1284"/>
      <c r="E8" s="1284"/>
      <c r="F8" s="1284"/>
      <c r="G8" s="1284"/>
      <c r="H8" s="1284"/>
      <c r="I8" s="1284"/>
      <c r="J8" s="1284"/>
      <c r="K8" s="1285"/>
      <c r="L8" s="1287"/>
      <c r="M8" s="1298" t="s">
        <v>218</v>
      </c>
      <c r="N8" s="1299"/>
      <c r="O8" s="1289"/>
      <c r="P8" s="1291"/>
      <c r="Q8" s="1293"/>
      <c r="R8" s="1295"/>
      <c r="S8" s="580"/>
      <c r="T8" s="1276" t="s">
        <v>103</v>
      </c>
      <c r="U8" s="1277"/>
      <c r="V8" s="1300" t="s">
        <v>104</v>
      </c>
      <c r="W8" s="1301"/>
      <c r="X8" s="1301"/>
      <c r="Y8" s="1301"/>
      <c r="Z8" s="1301"/>
      <c r="AA8" s="1301"/>
      <c r="AB8" s="1301"/>
      <c r="AC8" s="1301"/>
      <c r="AD8" s="1301"/>
      <c r="AE8" s="1301"/>
      <c r="AF8" s="1301"/>
      <c r="AG8" s="1302"/>
      <c r="AH8" s="581" t="s">
        <v>106</v>
      </c>
    </row>
    <row r="9" spans="1:34" ht="13.5" customHeight="1">
      <c r="A9" s="1279"/>
      <c r="B9" s="1283"/>
      <c r="C9" s="1284"/>
      <c r="D9" s="1284"/>
      <c r="E9" s="1284"/>
      <c r="F9" s="1284"/>
      <c r="G9" s="1284"/>
      <c r="H9" s="1284"/>
      <c r="I9" s="1284"/>
      <c r="J9" s="1284"/>
      <c r="K9" s="1285"/>
      <c r="L9" s="1287"/>
      <c r="M9" s="582"/>
      <c r="N9" s="583"/>
      <c r="O9" s="1289"/>
      <c r="P9" s="1291"/>
      <c r="Q9" s="1293"/>
      <c r="R9" s="1295"/>
      <c r="S9" s="1307" t="s">
        <v>98</v>
      </c>
      <c r="T9" s="1308" t="s">
        <v>211</v>
      </c>
      <c r="U9" s="1310" t="s">
        <v>128</v>
      </c>
      <c r="V9" s="1303" t="s">
        <v>129</v>
      </c>
      <c r="W9" s="1304"/>
      <c r="X9" s="1304"/>
      <c r="Y9" s="1304"/>
      <c r="Z9" s="1304"/>
      <c r="AA9" s="1304"/>
      <c r="AB9" s="1304"/>
      <c r="AC9" s="1304"/>
      <c r="AD9" s="1304"/>
      <c r="AE9" s="1304"/>
      <c r="AF9" s="1304"/>
      <c r="AG9" s="1305"/>
      <c r="AH9" s="1295" t="s">
        <v>229</v>
      </c>
    </row>
    <row r="10" spans="1:34" ht="150" customHeight="1">
      <c r="A10" s="1279"/>
      <c r="B10" s="1283"/>
      <c r="C10" s="1284"/>
      <c r="D10" s="1284"/>
      <c r="E10" s="1284"/>
      <c r="F10" s="1284"/>
      <c r="G10" s="1284"/>
      <c r="H10" s="1284"/>
      <c r="I10" s="1284"/>
      <c r="J10" s="1284"/>
      <c r="K10" s="1285"/>
      <c r="L10" s="1287"/>
      <c r="M10" s="584" t="s">
        <v>219</v>
      </c>
      <c r="N10" s="584" t="s">
        <v>220</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xr:uid="{00000000-0009-0000-0000-000003000000}"/>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115"/>
  <sheetViews>
    <sheetView topLeftCell="G1" zoomScale="80" zoomScaleNormal="80" zoomScaleSheetLayoutView="70" workbookViewId="0"/>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125</v>
      </c>
      <c r="M7" s="1303" t="s">
        <v>218</v>
      </c>
      <c r="N7" s="1305"/>
      <c r="O7" s="1288" t="s">
        <v>148</v>
      </c>
      <c r="P7" s="1290" t="s">
        <v>76</v>
      </c>
      <c r="Q7" s="1292" t="s">
        <v>209</v>
      </c>
      <c r="R7" s="1316"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7"/>
      <c r="S8" s="626"/>
      <c r="T8" s="1312" t="s">
        <v>10</v>
      </c>
      <c r="U8" s="1313"/>
      <c r="V8" s="627" t="s">
        <v>35</v>
      </c>
      <c r="W8" s="1314" t="s">
        <v>29</v>
      </c>
      <c r="X8" s="1315"/>
      <c r="Y8" s="1315"/>
      <c r="Z8" s="1315"/>
      <c r="AA8" s="1315"/>
      <c r="AB8" s="1315"/>
      <c r="AC8" s="1315"/>
      <c r="AD8" s="1315"/>
      <c r="AE8" s="1315"/>
      <c r="AF8" s="1315"/>
      <c r="AG8" s="1315"/>
      <c r="AH8" s="1315"/>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0"/>
      <c r="N9" s="1321"/>
      <c r="O9" s="1289"/>
      <c r="P9" s="1291"/>
      <c r="Q9" s="1293"/>
      <c r="R9" s="1317"/>
      <c r="S9" s="1307" t="s">
        <v>116</v>
      </c>
      <c r="T9" s="1322" t="s">
        <v>210</v>
      </c>
      <c r="U9" s="1323" t="s">
        <v>137</v>
      </c>
      <c r="V9" s="1318" t="s">
        <v>87</v>
      </c>
      <c r="W9" s="1303" t="s">
        <v>138</v>
      </c>
      <c r="X9" s="1304"/>
      <c r="Y9" s="1304"/>
      <c r="Z9" s="1304"/>
      <c r="AA9" s="1304"/>
      <c r="AB9" s="1304"/>
      <c r="AC9" s="1304"/>
      <c r="AD9" s="1304"/>
      <c r="AE9" s="1304"/>
      <c r="AF9" s="1304"/>
      <c r="AG9" s="1304"/>
      <c r="AH9" s="1304"/>
      <c r="AI9" s="1295" t="s">
        <v>230</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219</v>
      </c>
      <c r="N10" s="584" t="s">
        <v>220</v>
      </c>
      <c r="O10" s="1289"/>
      <c r="P10" s="1291"/>
      <c r="Q10" s="1293"/>
      <c r="R10" s="1317"/>
      <c r="S10" s="1307"/>
      <c r="T10" s="1322"/>
      <c r="U10" s="1323"/>
      <c r="V10" s="1319"/>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xr:uid="{00000000-0009-0000-0000-000004000000}"/>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9" fitToHeight="0"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33"/>
  <sheetViews>
    <sheetView view="pageBreakPreview" topLeftCell="A41" zoomScale="130" zoomScaleNormal="120" zoomScaleSheetLayoutView="13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2" t="str">
        <f>IF(基本情報入力シート!R11="","",基本情報入力シート!R11)</f>
        <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416</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5" customHeight="1">
      <c r="A9" s="1351" t="s">
        <v>6</v>
      </c>
      <c r="B9" s="1352"/>
      <c r="C9" s="1352"/>
      <c r="D9" s="1352"/>
      <c r="E9" s="1352"/>
      <c r="F9" s="1353"/>
      <c r="G9" s="1354" t="str">
        <f>IF(基本情報入力シート!M16="","",基本情報入力シート!M16)</f>
        <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170</v>
      </c>
      <c r="B10" s="1325"/>
      <c r="C10" s="1325"/>
      <c r="D10" s="1325"/>
      <c r="E10" s="1325"/>
      <c r="F10" s="1326"/>
      <c r="G10" s="694" t="s">
        <v>8</v>
      </c>
      <c r="H10" s="1330" t="str">
        <f>IF(基本情報入力シート!AC17="","",基本情報入力シート!AC17)</f>
        <v>－</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5" customHeight="1">
      <c r="A14" s="1327" t="s">
        <v>165</v>
      </c>
      <c r="B14" s="1328"/>
      <c r="C14" s="1328"/>
      <c r="D14" s="1328"/>
      <c r="E14" s="1328"/>
      <c r="F14" s="1329"/>
      <c r="G14" s="1335" t="str">
        <f>IF(基本情報入力シート!M23="","",基本情報入力シート!M23)</f>
        <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169</v>
      </c>
      <c r="B15" s="1365"/>
      <c r="C15" s="1365"/>
      <c r="D15" s="1365"/>
      <c r="E15" s="1365"/>
      <c r="F15" s="1365"/>
      <c r="G15" s="1344" t="s">
        <v>0</v>
      </c>
      <c r="H15" s="1366"/>
      <c r="I15" s="1366"/>
      <c r="J15" s="1366"/>
      <c r="K15" s="1367" t="str">
        <f>IF(基本情報入力シート!M24="","",基本情報入力シート!M24)</f>
        <v/>
      </c>
      <c r="L15" s="1367"/>
      <c r="M15" s="1367"/>
      <c r="N15" s="1367"/>
      <c r="O15" s="1367"/>
      <c r="P15" s="1366" t="s">
        <v>1</v>
      </c>
      <c r="Q15" s="1366"/>
      <c r="R15" s="1366"/>
      <c r="S15" s="1366"/>
      <c r="T15" s="1367" t="str">
        <f>IF(基本情報入力シート!M25="","",基本情報入力シート!M25)</f>
        <v/>
      </c>
      <c r="U15" s="1367"/>
      <c r="V15" s="1367"/>
      <c r="W15" s="1367"/>
      <c r="X15" s="1367"/>
      <c r="Y15" s="1366" t="s">
        <v>168</v>
      </c>
      <c r="Z15" s="1366"/>
      <c r="AA15" s="1366"/>
      <c r="AB15" s="1366"/>
      <c r="AC15" s="1368" t="str">
        <f>IF(基本情報入力シート!M26="","",基本情報入力シート!M26)</f>
        <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377" t="s">
        <v>419</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420</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489</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421</v>
      </c>
      <c r="AK20" s="54"/>
      <c r="AT20" s="59"/>
    </row>
    <row r="21" spans="1:46" ht="19.5" customHeight="1" thickBot="1">
      <c r="A21" s="1358" t="s">
        <v>479</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t="str">
        <f>IF('（参考）補助金様式2-2'!P5=0,"",'（参考）補助金様式2-2'!P5)</f>
        <v/>
      </c>
      <c r="AA21" s="1361"/>
      <c r="AB21" s="1361"/>
      <c r="AC21" s="1361"/>
      <c r="AD21" s="1361"/>
      <c r="AE21" s="1361"/>
      <c r="AF21" s="1362"/>
      <c r="AG21" s="1363" t="s">
        <v>2</v>
      </c>
      <c r="AH21" s="1364"/>
      <c r="AI21" s="704"/>
      <c r="AJ21" s="1357"/>
      <c r="AR21" s="59"/>
    </row>
    <row r="22" spans="1:46" ht="19.5" customHeight="1" thickBot="1">
      <c r="A22" s="1369" t="s">
        <v>422</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t="str">
        <f>IF((Z23-Z24)=0,"",(Z23-Z24))</f>
        <v/>
      </c>
      <c r="AA22" s="1372"/>
      <c r="AB22" s="1372"/>
      <c r="AC22" s="1372"/>
      <c r="AD22" s="1372"/>
      <c r="AE22" s="1372"/>
      <c r="AF22" s="1373"/>
      <c r="AG22" s="1344" t="s">
        <v>2</v>
      </c>
      <c r="AH22" s="1366"/>
      <c r="AI22" s="705" t="s">
        <v>257</v>
      </c>
      <c r="AJ22" s="706" t="str">
        <f>IF(Z22="","",IF(Z21="","",IF(Z22&gt;Z21,"○","☓")))</f>
        <v/>
      </c>
      <c r="AK22" s="62" t="s">
        <v>258</v>
      </c>
      <c r="AL22" s="63"/>
      <c r="AM22" s="63"/>
      <c r="AN22" s="63"/>
      <c r="AO22" s="63"/>
      <c r="AP22" s="63"/>
      <c r="AQ22" s="63"/>
      <c r="AR22" s="64"/>
    </row>
    <row r="23" spans="1:46" ht="23.25" customHeight="1">
      <c r="A23" s="707"/>
      <c r="B23" s="1374" t="s">
        <v>423</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c r="AA23" s="1376"/>
      <c r="AB23" s="1376"/>
      <c r="AC23" s="1376"/>
      <c r="AD23" s="1376"/>
      <c r="AE23" s="1376"/>
      <c r="AF23" s="1376"/>
      <c r="AG23" s="1347" t="s">
        <v>2</v>
      </c>
      <c r="AH23" s="1348"/>
      <c r="AI23" s="705"/>
      <c r="AJ23" s="708"/>
      <c r="AR23" s="59"/>
    </row>
    <row r="24" spans="1:46" ht="23.25" customHeight="1">
      <c r="A24" s="709"/>
      <c r="B24" s="1380" t="s">
        <v>482</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c r="AA24" s="1382"/>
      <c r="AB24" s="1382"/>
      <c r="AC24" s="1382"/>
      <c r="AD24" s="1382"/>
      <c r="AE24" s="1382"/>
      <c r="AF24" s="1382"/>
      <c r="AG24" s="1383" t="s">
        <v>2</v>
      </c>
      <c r="AH24" s="1384"/>
      <c r="AI24" s="705"/>
      <c r="AJ24" s="708"/>
      <c r="AR24" s="59"/>
    </row>
    <row r="25" spans="1:46" ht="19.5" customHeight="1" thickBot="1">
      <c r="A25" s="1385" t="s">
        <v>424</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494</v>
      </c>
      <c r="C26" s="1389"/>
      <c r="D26" s="1389"/>
      <c r="E26" s="1389"/>
      <c r="F26" s="1392"/>
      <c r="G26" s="1392"/>
      <c r="H26" s="1392"/>
      <c r="I26" s="1392"/>
      <c r="J26" s="1392"/>
      <c r="K26" s="1392"/>
      <c r="L26" s="1393"/>
      <c r="M26" s="1394">
        <f>SUM('（参考）補助金様式2-2'!AI12:AI111)</f>
        <v>0</v>
      </c>
      <c r="N26" s="1395"/>
      <c r="O26" s="1395"/>
      <c r="P26" s="1395"/>
      <c r="Q26" s="1395"/>
      <c r="R26" s="1395"/>
      <c r="S26" s="1396"/>
      <c r="T26" s="718" t="s">
        <v>2</v>
      </c>
      <c r="U26" s="719"/>
      <c r="V26" s="720"/>
      <c r="W26" s="720"/>
      <c r="X26" s="721"/>
      <c r="Y26" s="722"/>
      <c r="Z26" s="1397" t="s">
        <v>257</v>
      </c>
      <c r="AA26" s="1398" t="str">
        <f>IF(AND($V$27=0,$V$30=0),"×",IF(OR($V$27=0,$V$27&gt;=(200/3)),"○","×"))</f>
        <v>×</v>
      </c>
      <c r="AB26" s="1401" t="s">
        <v>425</v>
      </c>
      <c r="AC26" s="712"/>
      <c r="AD26" s="712"/>
      <c r="AE26" s="712"/>
      <c r="AF26" s="712"/>
      <c r="AG26" s="712"/>
      <c r="AH26" s="712"/>
      <c r="AI26" s="704"/>
      <c r="AJ26" s="708"/>
      <c r="AR26" s="59"/>
    </row>
    <row r="27" spans="1:46" ht="18.75" customHeight="1" thickBot="1">
      <c r="A27" s="717"/>
      <c r="B27" s="1390"/>
      <c r="C27" s="1391"/>
      <c r="D27" s="1391"/>
      <c r="E27" s="1391"/>
      <c r="F27" s="1415" t="s">
        <v>480</v>
      </c>
      <c r="G27" s="1416"/>
      <c r="H27" s="1416"/>
      <c r="I27" s="1416"/>
      <c r="J27" s="1416"/>
      <c r="K27" s="1416"/>
      <c r="L27" s="1416"/>
      <c r="M27" s="1427">
        <f>SUM('（参考）補助金様式2-2'!AJ12:AJ111)</f>
        <v>0</v>
      </c>
      <c r="N27" s="1428"/>
      <c r="O27" s="1428"/>
      <c r="P27" s="1428"/>
      <c r="Q27" s="1428"/>
      <c r="R27" s="1428"/>
      <c r="S27" s="1429"/>
      <c r="T27" s="723" t="s">
        <v>2</v>
      </c>
      <c r="U27" s="724" t="s">
        <v>49</v>
      </c>
      <c r="V27" s="1422">
        <f>IFERROR(M27/M26*100,0)</f>
        <v>0</v>
      </c>
      <c r="W27" s="1423"/>
      <c r="X27" s="712" t="s">
        <v>50</v>
      </c>
      <c r="Y27" s="725" t="s">
        <v>426</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427</v>
      </c>
      <c r="N28" s="1425"/>
      <c r="O28" s="1426"/>
      <c r="P28" s="1404">
        <f>M27/(AE32-Z32+1)</f>
        <v>0</v>
      </c>
      <c r="Q28" s="1405"/>
      <c r="R28" s="1405"/>
      <c r="S28" s="1406"/>
      <c r="T28" s="726" t="s">
        <v>428</v>
      </c>
      <c r="U28" s="724"/>
      <c r="V28" s="1407"/>
      <c r="W28" s="1407"/>
      <c r="X28" s="712"/>
      <c r="Y28" s="725"/>
      <c r="Z28" s="1397"/>
      <c r="AA28" s="1400"/>
      <c r="AB28" s="1402"/>
      <c r="AC28" s="712"/>
      <c r="AD28" s="712"/>
      <c r="AE28" s="712"/>
      <c r="AF28" s="712"/>
      <c r="AG28" s="712"/>
      <c r="AH28" s="712"/>
      <c r="AI28" s="712"/>
      <c r="AJ28" s="712"/>
      <c r="AK28" s="1408" t="s">
        <v>429</v>
      </c>
      <c r="AL28" s="1409"/>
      <c r="AM28" s="1409"/>
      <c r="AN28" s="1409"/>
      <c r="AO28" s="1409"/>
      <c r="AP28" s="1409"/>
      <c r="AQ28" s="1409"/>
      <c r="AR28" s="1410"/>
      <c r="AT28" s="59"/>
    </row>
    <row r="29" spans="1:46" ht="18.75" customHeight="1" thickBot="1">
      <c r="A29" s="717"/>
      <c r="B29" s="1388" t="s">
        <v>493</v>
      </c>
      <c r="C29" s="1389"/>
      <c r="D29" s="1389"/>
      <c r="E29" s="1389"/>
      <c r="F29" s="1392"/>
      <c r="G29" s="1392"/>
      <c r="H29" s="1392"/>
      <c r="I29" s="1392"/>
      <c r="J29" s="1392"/>
      <c r="K29" s="1392"/>
      <c r="L29" s="1393"/>
      <c r="M29" s="1394">
        <f>SUM('（参考）補助金様式2-2'!AK12:AK111)</f>
        <v>0</v>
      </c>
      <c r="N29" s="1395"/>
      <c r="O29" s="1395"/>
      <c r="P29" s="1395"/>
      <c r="Q29" s="1395"/>
      <c r="R29" s="1395"/>
      <c r="S29" s="1396"/>
      <c r="T29" s="718" t="s">
        <v>2</v>
      </c>
      <c r="U29" s="719"/>
      <c r="V29" s="720"/>
      <c r="W29" s="720"/>
      <c r="X29" s="721"/>
      <c r="Y29" s="722"/>
      <c r="Z29" s="1397" t="s">
        <v>257</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481</v>
      </c>
      <c r="G30" s="1416"/>
      <c r="H30" s="1416"/>
      <c r="I30" s="1416"/>
      <c r="J30" s="1416"/>
      <c r="K30" s="1416"/>
      <c r="L30" s="1416"/>
      <c r="M30" s="1419">
        <f>SUM('（参考）補助金様式2-2'!AL12:AL111)</f>
        <v>0</v>
      </c>
      <c r="N30" s="1420"/>
      <c r="O30" s="1420"/>
      <c r="P30" s="1420"/>
      <c r="Q30" s="1420"/>
      <c r="R30" s="1420"/>
      <c r="S30" s="1421"/>
      <c r="T30" s="723" t="s">
        <v>2</v>
      </c>
      <c r="U30" s="724" t="s">
        <v>49</v>
      </c>
      <c r="V30" s="1422">
        <f>IFERROR($M$30/$M$29*100,0)</f>
        <v>0</v>
      </c>
      <c r="W30" s="1423"/>
      <c r="X30" s="712" t="s">
        <v>50</v>
      </c>
      <c r="Y30" s="725" t="s">
        <v>426</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427</v>
      </c>
      <c r="N31" s="1425"/>
      <c r="O31" s="1426"/>
      <c r="P31" s="1404">
        <f>M30/(AE32-Z32+1)</f>
        <v>0</v>
      </c>
      <c r="Q31" s="1405"/>
      <c r="R31" s="1405"/>
      <c r="S31" s="1406"/>
      <c r="T31" s="726" t="s">
        <v>428</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430</v>
      </c>
      <c r="C32" s="1359"/>
      <c r="D32" s="1359"/>
      <c r="E32" s="1359"/>
      <c r="F32" s="1359"/>
      <c r="G32" s="1359"/>
      <c r="H32" s="1359"/>
      <c r="I32" s="1359"/>
      <c r="J32" s="1359"/>
      <c r="K32" s="1359"/>
      <c r="L32" s="1359"/>
      <c r="M32" s="1448" t="s">
        <v>431</v>
      </c>
      <c r="N32" s="1449"/>
      <c r="O32" s="1449"/>
      <c r="P32" s="1449"/>
      <c r="Q32" s="1449"/>
      <c r="R32" s="1449"/>
      <c r="S32" s="1449"/>
      <c r="T32" s="1449"/>
      <c r="U32" s="1449"/>
      <c r="V32" s="1449"/>
      <c r="W32" s="1449"/>
      <c r="X32" s="1449"/>
      <c r="Y32" s="1449"/>
      <c r="Z32" s="1450"/>
      <c r="AA32" s="1450"/>
      <c r="AB32" s="728" t="s">
        <v>13</v>
      </c>
      <c r="AC32" s="1343" t="s">
        <v>14</v>
      </c>
      <c r="AD32" s="1343"/>
      <c r="AE32" s="1437"/>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490</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54</v>
      </c>
      <c r="B39" s="1098"/>
      <c r="C39" s="1098"/>
      <c r="D39" s="1441"/>
      <c r="E39" s="1443" t="s">
        <v>434</v>
      </c>
      <c r="F39" s="1444"/>
      <c r="G39" s="1444"/>
      <c r="H39" s="1445"/>
      <c r="I39" s="741"/>
      <c r="J39" s="1430" t="s">
        <v>52</v>
      </c>
      <c r="K39" s="1430"/>
      <c r="L39" s="1430"/>
      <c r="M39" s="741"/>
      <c r="N39" s="1446" t="s">
        <v>435</v>
      </c>
      <c r="O39" s="1446"/>
      <c r="P39" s="1446"/>
      <c r="Q39" s="1446"/>
      <c r="R39" s="1446"/>
      <c r="S39" s="1446"/>
      <c r="T39" s="741"/>
      <c r="U39" s="1446" t="s">
        <v>436</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48</v>
      </c>
      <c r="F40" s="1447"/>
      <c r="G40" s="1447"/>
      <c r="H40" s="1447"/>
      <c r="I40" s="741"/>
      <c r="J40" s="1430" t="s">
        <v>109</v>
      </c>
      <c r="K40" s="1430"/>
      <c r="L40" s="1430"/>
      <c r="M40" s="741"/>
      <c r="N40" s="1430" t="s">
        <v>437</v>
      </c>
      <c r="O40" s="1430"/>
      <c r="P40" s="1430"/>
      <c r="Q40" s="1430"/>
      <c r="R40" s="1430"/>
      <c r="S40" s="1430"/>
      <c r="T40" s="741"/>
      <c r="U40" s="1431" t="s">
        <v>53</v>
      </c>
      <c r="V40" s="1431"/>
      <c r="W40" s="1431"/>
      <c r="X40" s="1431"/>
      <c r="Y40" s="1431"/>
      <c r="Z40" s="1431"/>
      <c r="AA40" s="741"/>
      <c r="AB40" s="1431" t="s">
        <v>48</v>
      </c>
      <c r="AC40" s="1431"/>
      <c r="AD40" s="1431"/>
      <c r="AE40" s="393" t="s">
        <v>49</v>
      </c>
      <c r="AF40" s="741"/>
      <c r="AG40" s="741"/>
      <c r="AH40" s="741"/>
      <c r="AI40" s="741"/>
      <c r="AJ40" s="743" t="s">
        <v>50</v>
      </c>
      <c r="AK40" s="53"/>
      <c r="AL40" s="53"/>
      <c r="AM40" s="53"/>
      <c r="AN40" s="53"/>
      <c r="AO40" s="53"/>
      <c r="AP40" s="57"/>
    </row>
    <row r="41" spans="1:46" s="56" customFormat="1" ht="19.5" customHeight="1">
      <c r="A41" s="1097" t="s">
        <v>51</v>
      </c>
      <c r="B41" s="1098"/>
      <c r="C41" s="1098"/>
      <c r="D41" s="109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55</v>
      </c>
      <c r="G42" s="670"/>
      <c r="H42" s="670"/>
      <c r="I42" s="670"/>
      <c r="J42" s="670"/>
      <c r="K42" s="745"/>
      <c r="L42" s="399" t="s">
        <v>197</v>
      </c>
      <c r="M42" s="670"/>
      <c r="N42" s="670"/>
      <c r="O42" s="399"/>
      <c r="P42" s="399"/>
      <c r="Q42" s="403"/>
      <c r="R42" s="746"/>
      <c r="S42" s="399" t="s">
        <v>48</v>
      </c>
      <c r="T42" s="399"/>
      <c r="U42" s="399" t="s">
        <v>49</v>
      </c>
      <c r="V42" s="1434"/>
      <c r="W42" s="1434"/>
      <c r="X42" s="1434"/>
      <c r="Y42" s="1434"/>
      <c r="Z42" s="1434"/>
      <c r="AA42" s="1434"/>
      <c r="AB42" s="1434"/>
      <c r="AC42" s="1434"/>
      <c r="AD42" s="1434"/>
      <c r="AE42" s="1434"/>
      <c r="AF42" s="1434"/>
      <c r="AG42" s="1434"/>
      <c r="AH42" s="1434"/>
      <c r="AI42" s="1434"/>
      <c r="AJ42" s="405" t="s">
        <v>50</v>
      </c>
      <c r="AK42" s="53"/>
      <c r="AL42" s="53"/>
      <c r="AM42" s="53"/>
      <c r="AN42" s="53"/>
    </row>
    <row r="43" spans="1:46" s="56" customFormat="1" ht="18" customHeight="1">
      <c r="A43" s="1432"/>
      <c r="B43" s="1433"/>
      <c r="C43" s="1433"/>
      <c r="D43" s="1433"/>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461" t="s">
        <v>115</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78</v>
      </c>
      <c r="AA50" s="1465"/>
      <c r="AB50" s="1465"/>
      <c r="AC50" s="1465"/>
      <c r="AD50" s="1465"/>
      <c r="AE50" s="1465"/>
      <c r="AF50" s="1465"/>
      <c r="AG50" s="1465"/>
      <c r="AH50" s="1466"/>
      <c r="AI50" s="754"/>
      <c r="AJ50" s="753"/>
      <c r="AK50" s="54"/>
    </row>
    <row r="51" spans="1:37" ht="17.25" customHeight="1">
      <c r="A51" s="751"/>
      <c r="B51" s="755"/>
      <c r="C51" s="1467" t="s">
        <v>439</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178</v>
      </c>
      <c r="AA51" s="1470"/>
      <c r="AB51" s="1470"/>
      <c r="AC51" s="1470"/>
      <c r="AD51" s="1470"/>
      <c r="AE51" s="1470"/>
      <c r="AF51" s="1470"/>
      <c r="AG51" s="1470"/>
      <c r="AH51" s="1471"/>
      <c r="AI51" s="754"/>
      <c r="AJ51" s="753"/>
      <c r="AK51" s="54"/>
    </row>
    <row r="52" spans="1:37" ht="25.5" customHeight="1">
      <c r="A52" s="751"/>
      <c r="B52" s="756"/>
      <c r="C52" s="1472" t="s">
        <v>440</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178</v>
      </c>
      <c r="AA52" s="1470"/>
      <c r="AB52" s="1470"/>
      <c r="AC52" s="1470"/>
      <c r="AD52" s="1470"/>
      <c r="AE52" s="1470"/>
      <c r="AF52" s="1470"/>
      <c r="AG52" s="1470"/>
      <c r="AH52" s="1471"/>
      <c r="AI52" s="754"/>
      <c r="AJ52" s="753"/>
      <c r="AK52" s="54"/>
    </row>
    <row r="53" spans="1:37" ht="16.5" customHeight="1">
      <c r="A53" s="751"/>
      <c r="B53" s="757"/>
      <c r="C53" s="1451" t="s">
        <v>441</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80</v>
      </c>
      <c r="AA53" s="1454"/>
      <c r="AB53" s="1454"/>
      <c r="AC53" s="1454"/>
      <c r="AD53" s="1454"/>
      <c r="AE53" s="1454"/>
      <c r="AF53" s="1454"/>
      <c r="AG53" s="1454"/>
      <c r="AH53" s="1455"/>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81</v>
      </c>
      <c r="AA54" s="1454"/>
      <c r="AB54" s="1454"/>
      <c r="AC54" s="1454"/>
      <c r="AD54" s="1454"/>
      <c r="AE54" s="1454"/>
      <c r="AF54" s="1454"/>
      <c r="AG54" s="1454"/>
      <c r="AH54" s="1455"/>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443</v>
      </c>
      <c r="AA55" s="1454"/>
      <c r="AB55" s="1454"/>
      <c r="AC55" s="1454"/>
      <c r="AD55" s="1454"/>
      <c r="AE55" s="1454"/>
      <c r="AF55" s="1454"/>
      <c r="AG55" s="1454"/>
      <c r="AH55" s="1455"/>
      <c r="AI55" s="751"/>
      <c r="AJ55" s="753"/>
      <c r="AK55" s="54"/>
    </row>
    <row r="56" spans="1:37" ht="25.5" customHeight="1">
      <c r="A56" s="751"/>
      <c r="B56" s="757"/>
      <c r="C56" s="1456" t="s">
        <v>176</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178</v>
      </c>
      <c r="AA56" s="1459"/>
      <c r="AB56" s="1459"/>
      <c r="AC56" s="1459"/>
      <c r="AD56" s="1459"/>
      <c r="AE56" s="1459"/>
      <c r="AF56" s="1459"/>
      <c r="AG56" s="1459"/>
      <c r="AH56" s="1460"/>
      <c r="AI56" s="751"/>
      <c r="AJ56" s="753"/>
      <c r="AK56" s="54"/>
    </row>
    <row r="57" spans="1:37" ht="25.5" customHeight="1">
      <c r="A57" s="751"/>
      <c r="B57" s="757"/>
      <c r="C57" s="1456" t="s">
        <v>177</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179</v>
      </c>
      <c r="AA57" s="1482"/>
      <c r="AB57" s="1482"/>
      <c r="AC57" s="1482"/>
      <c r="AD57" s="1482"/>
      <c r="AE57" s="1482"/>
      <c r="AF57" s="1482"/>
      <c r="AG57" s="1482"/>
      <c r="AH57" s="148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79</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7" t="s">
        <v>444</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334</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c r="H66" s="1492"/>
      <c r="I66" s="776" t="s">
        <v>4</v>
      </c>
      <c r="J66" s="1491"/>
      <c r="K66" s="1492"/>
      <c r="L66" s="776" t="s">
        <v>3</v>
      </c>
      <c r="M66" s="777"/>
      <c r="N66" s="1493" t="s">
        <v>6</v>
      </c>
      <c r="O66" s="1493"/>
      <c r="P66" s="1493"/>
      <c r="Q66" s="1494" t="str">
        <f>IF(G9="","",G9)</f>
        <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111</v>
      </c>
      <c r="O67" s="1475"/>
      <c r="P67" s="1475"/>
      <c r="Q67" s="1476" t="s">
        <v>112</v>
      </c>
      <c r="R67" s="1476"/>
      <c r="S67" s="1477"/>
      <c r="T67" s="1477"/>
      <c r="U67" s="1477"/>
      <c r="V67" s="1477"/>
      <c r="W67" s="1477"/>
      <c r="X67" s="1478" t="s">
        <v>113</v>
      </c>
      <c r="Y67" s="1478"/>
      <c r="Z67" s="1477"/>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xr:uid="{00000000-0002-0000-0500-000000000000}"/>
    <dataValidation imeMode="hiragana" allowBlank="1" showInputMessage="1" showErrorMessage="1" sqref="W68 S67 S41:S43" xr:uid="{00000000-0002-0000-0500-000001000000}"/>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111"/>
  <sheetViews>
    <sheetView view="pageBreakPreview" zoomScale="90" zoomScaleNormal="85" zoomScaleSheetLayoutView="90" zoomScalePageLayoutView="70" workbookViewId="0"/>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21" t="s">
        <v>497</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467</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 customHeight="1" thickBot="1">
      <c r="A3" s="1496" t="s">
        <v>6</v>
      </c>
      <c r="B3" s="1496"/>
      <c r="C3" s="1496"/>
      <c r="D3" s="1497"/>
      <c r="E3" s="1498" t="str">
        <f>IF(基本情報入力シート!M16="","",基本情報入力シート!M16)</f>
        <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478</v>
      </c>
      <c r="B5" s="1297"/>
      <c r="C5" s="1297"/>
      <c r="D5" s="1297"/>
      <c r="E5" s="1297"/>
      <c r="F5" s="1297"/>
      <c r="G5" s="1297"/>
      <c r="H5" s="1297"/>
      <c r="I5" s="1297"/>
      <c r="J5" s="1297"/>
      <c r="K5" s="1297"/>
      <c r="L5" s="1297"/>
      <c r="M5" s="1297"/>
      <c r="N5" s="1297"/>
      <c r="O5" s="1297"/>
      <c r="P5" s="800" t="str">
        <f>IF(SUM(AH12:AH111)=0,"",SUM(AH12:AH111))</f>
        <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484</v>
      </c>
      <c r="C7" s="1503" t="s">
        <v>7</v>
      </c>
      <c r="D7" s="1504"/>
      <c r="E7" s="1504"/>
      <c r="F7" s="1504"/>
      <c r="G7" s="1504"/>
      <c r="H7" s="1504"/>
      <c r="I7" s="1504"/>
      <c r="J7" s="1504"/>
      <c r="K7" s="1504"/>
      <c r="L7" s="1505"/>
      <c r="M7" s="1509" t="s">
        <v>125</v>
      </c>
      <c r="N7" s="803"/>
      <c r="O7" s="804"/>
      <c r="P7" s="1511" t="s">
        <v>148</v>
      </c>
      <c r="Q7" s="1517" t="s">
        <v>76</v>
      </c>
      <c r="R7" s="1509" t="s">
        <v>451</v>
      </c>
      <c r="S7" s="1519" t="s">
        <v>452</v>
      </c>
      <c r="T7" s="1522" t="s">
        <v>130</v>
      </c>
      <c r="U7" s="1524" t="s">
        <v>453</v>
      </c>
      <c r="V7" s="1526" t="s">
        <v>454</v>
      </c>
      <c r="W7" s="1527"/>
      <c r="X7" s="1527"/>
      <c r="Y7" s="1527"/>
      <c r="Z7" s="1527"/>
      <c r="AA7" s="1527"/>
      <c r="AB7" s="1527"/>
      <c r="AC7" s="1527"/>
      <c r="AD7" s="1527"/>
      <c r="AE7" s="1527"/>
      <c r="AF7" s="1527"/>
      <c r="AG7" s="1528"/>
      <c r="AH7" s="1531" t="s">
        <v>455</v>
      </c>
      <c r="AI7" s="1532"/>
      <c r="AJ7" s="1532"/>
      <c r="AK7" s="1532"/>
      <c r="AL7" s="1533"/>
    </row>
    <row r="8" spans="1:38" ht="21.75" customHeight="1">
      <c r="A8" s="1502"/>
      <c r="B8" s="1502"/>
      <c r="C8" s="1506"/>
      <c r="D8" s="1507"/>
      <c r="E8" s="1507"/>
      <c r="F8" s="1507"/>
      <c r="G8" s="1507"/>
      <c r="H8" s="1507"/>
      <c r="I8" s="1507"/>
      <c r="J8" s="1507"/>
      <c r="K8" s="1507"/>
      <c r="L8" s="1508"/>
      <c r="M8" s="1510"/>
      <c r="N8" s="1513" t="s">
        <v>218</v>
      </c>
      <c r="O8" s="1514"/>
      <c r="P8" s="1512"/>
      <c r="Q8" s="1518"/>
      <c r="R8" s="1510"/>
      <c r="S8" s="1520"/>
      <c r="T8" s="1523"/>
      <c r="U8" s="1525"/>
      <c r="V8" s="1513"/>
      <c r="W8" s="1529"/>
      <c r="X8" s="1529"/>
      <c r="Y8" s="1529"/>
      <c r="Z8" s="1529"/>
      <c r="AA8" s="1529"/>
      <c r="AB8" s="1529"/>
      <c r="AC8" s="1529"/>
      <c r="AD8" s="1529"/>
      <c r="AE8" s="1529"/>
      <c r="AF8" s="1529"/>
      <c r="AG8" s="1514"/>
      <c r="AH8" s="854" t="s">
        <v>466</v>
      </c>
      <c r="AI8" s="1530" t="s">
        <v>477</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465</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219</v>
      </c>
      <c r="O10" s="807" t="s">
        <v>220</v>
      </c>
      <c r="P10" s="1512"/>
      <c r="Q10" s="1518"/>
      <c r="R10" s="1510"/>
      <c r="S10" s="1520"/>
      <c r="T10" s="1523"/>
      <c r="U10" s="1525"/>
      <c r="V10" s="1513"/>
      <c r="W10" s="1529"/>
      <c r="X10" s="1529"/>
      <c r="Y10" s="1529"/>
      <c r="Z10" s="1529"/>
      <c r="AA10" s="1529"/>
      <c r="AB10" s="1529"/>
      <c r="AC10" s="1529"/>
      <c r="AD10" s="1529"/>
      <c r="AE10" s="1529"/>
      <c r="AF10" s="1529"/>
      <c r="AG10" s="1514"/>
      <c r="AH10" s="1516"/>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xr:uid="{00000000-0009-0000-0000-000006000000}"/>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xr:uid="{00000000-0002-0000-0600-000000000000}"/>
    <dataValidation type="list" imeMode="halfAlpha" allowBlank="1" showInputMessage="1" showErrorMessage="1" sqref="R12:R111" xr:uid="{00000000-0002-0000-0600-000001000000}">
      <formula1>"加算Ⅰ,加算Ⅱ,加算Ⅲ"</formula1>
    </dataValidation>
    <dataValidation type="list" imeMode="halfAlpha" allowBlank="1" showInputMessage="1" showErrorMessage="1" sqref="B12:B111" xr:uid="{00000000-0002-0000-0600-000002000000}">
      <formula1>"○,×"</formula1>
    </dataValidation>
  </dataValidations>
  <pageMargins left="0.39370078740157483" right="0.39370078740157483" top="0.6692913385826772" bottom="0.62992125984251968" header="0.31496062992125984" footer="0.35433070866141736"/>
  <pageSetup paperSize="9" scale="49" fitToHeight="0"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48" t="s">
        <v>30</v>
      </c>
      <c r="B2" s="1538"/>
      <c r="C2" s="1545" t="s">
        <v>95</v>
      </c>
      <c r="D2" s="1546"/>
      <c r="E2" s="1546"/>
      <c r="F2" s="1546"/>
      <c r="G2" s="1547"/>
      <c r="H2" s="1534" t="s">
        <v>335</v>
      </c>
      <c r="I2" s="1535"/>
      <c r="J2" s="1535"/>
      <c r="K2" s="1535"/>
      <c r="L2" s="1536"/>
    </row>
    <row r="3" spans="1:13" ht="39" customHeight="1">
      <c r="A3" s="1549"/>
      <c r="B3" s="1550"/>
      <c r="C3" s="1552" t="s">
        <v>97</v>
      </c>
      <c r="D3" s="1554"/>
      <c r="E3" s="1554"/>
      <c r="F3" s="1554"/>
      <c r="G3" s="1553"/>
      <c r="H3" s="1552" t="s">
        <v>91</v>
      </c>
      <c r="I3" s="1553"/>
      <c r="J3" s="1537" t="s">
        <v>255</v>
      </c>
      <c r="K3" s="1538"/>
      <c r="L3" s="1539"/>
    </row>
    <row r="4" spans="1:13" ht="18" customHeight="1">
      <c r="A4" s="1551"/>
      <c r="B4" s="1541"/>
      <c r="C4" s="15" t="s">
        <v>88</v>
      </c>
      <c r="D4" s="16" t="s">
        <v>89</v>
      </c>
      <c r="E4" s="16" t="s">
        <v>90</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3" t="s">
        <v>21</v>
      </c>
      <c r="B6" s="1544"/>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3" t="s">
        <v>336</v>
      </c>
      <c r="B7" s="1544"/>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3" t="s">
        <v>509</v>
      </c>
      <c r="B8" s="1544"/>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3" t="s">
        <v>32</v>
      </c>
      <c r="B9" s="1544"/>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3" t="s">
        <v>22</v>
      </c>
      <c r="B10" s="1544"/>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3" t="s">
        <v>510</v>
      </c>
      <c r="B11" s="1544"/>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3" t="s">
        <v>511</v>
      </c>
      <c r="B12" s="1544"/>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3" t="s">
        <v>23</v>
      </c>
      <c r="B13" s="1544"/>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3" t="s">
        <v>512</v>
      </c>
      <c r="B14" s="1544"/>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3" t="s">
        <v>513</v>
      </c>
      <c r="B15" s="1544"/>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3" t="s">
        <v>514</v>
      </c>
      <c r="B17" s="1544"/>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3" t="s">
        <v>26</v>
      </c>
      <c r="B18" s="1544"/>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3" t="s">
        <v>24</v>
      </c>
      <c r="B19" s="1544"/>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3" t="s">
        <v>515</v>
      </c>
      <c r="B20" s="1544"/>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3" t="s">
        <v>27</v>
      </c>
      <c r="B21" s="1544"/>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3" t="s">
        <v>516</v>
      </c>
      <c r="B22" s="1544"/>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3" t="s">
        <v>28</v>
      </c>
      <c r="B23" s="1544"/>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3" t="s">
        <v>517</v>
      </c>
      <c r="B24" s="1544"/>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3" t="s">
        <v>33</v>
      </c>
      <c r="B25" s="1544"/>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5" t="s">
        <v>518</v>
      </c>
      <c r="B26" s="1556"/>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7" t="s">
        <v>445</v>
      </c>
      <c r="B27" s="1558"/>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5" t="s">
        <v>446</v>
      </c>
      <c r="B28" s="1556"/>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3" t="s">
        <v>499</v>
      </c>
      <c r="B29" s="1544"/>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3" t="s">
        <v>500</v>
      </c>
      <c r="B30" s="1544"/>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3" t="s">
        <v>501</v>
      </c>
      <c r="B31" s="1544"/>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43" t="s">
        <v>502</v>
      </c>
      <c r="B32" s="1544"/>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3" t="s">
        <v>503</v>
      </c>
      <c r="B33" s="1544"/>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3" t="s">
        <v>504</v>
      </c>
      <c r="B34" s="1544"/>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3" t="s">
        <v>505</v>
      </c>
      <c r="B35" s="1544"/>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3" t="s">
        <v>506</v>
      </c>
      <c r="B36" s="1544"/>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3" t="s">
        <v>507</v>
      </c>
      <c r="B37" s="1544"/>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5" t="s">
        <v>508</v>
      </c>
      <c r="B38" s="1556"/>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48" t="s">
        <v>30</v>
      </c>
      <c r="B2" s="1538"/>
      <c r="C2" s="869" t="s">
        <v>448</v>
      </c>
      <c r="E2" s="1545" t="s">
        <v>95</v>
      </c>
      <c r="F2" s="1546"/>
      <c r="G2" s="1546"/>
    </row>
    <row r="3" spans="1:7" ht="18" customHeight="1">
      <c r="A3" s="789" t="s">
        <v>31</v>
      </c>
      <c r="B3" s="790"/>
      <c r="C3" s="870">
        <v>2.1000000000000001E-2</v>
      </c>
      <c r="E3" s="1552" t="s">
        <v>449</v>
      </c>
      <c r="F3" s="1554"/>
      <c r="G3" s="1554"/>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2022-03-22T07:24:43Z</dcterms:modified>
</cp:coreProperties>
</file>