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B93007CD-7142-4CBD-AF81-85C8451EA09C}" xr6:coauthVersionLast="47" xr6:coauthVersionMax="47" xr10:uidLastSave="{00000000-0000-0000-0000-000000000000}"/>
  <bookViews>
    <workbookView xWindow="20370" yWindow="-2235" windowWidth="29040" windowHeight="16440" firstSheet="2" activeTab="2" xr2:uid="{79DD2A63-84EA-435C-9396-9727D35757C8}"/>
  </bookViews>
  <sheets>
    <sheet name="使い方説明" sheetId="6" state="hidden" r:id="rId1"/>
    <sheet name="①水道料金" sheetId="1" state="hidden" r:id="rId2"/>
    <sheet name="②上下(寮・保養所用) " sheetId="3" r:id="rId3"/>
    <sheet name="②-4寮・保 (2)" sheetId="2" state="hidden" r:id="rId4"/>
    <sheet name="②-4寮・保" sheetId="4" state="hidden" r:id="rId5"/>
    <sheet name="②-4下業務" sheetId="5" state="hidden" r:id="rId6"/>
  </sheets>
  <externalReferences>
    <externalReference r:id="rId7"/>
    <externalReference r:id="rId8"/>
  </externalReferences>
  <definedNames>
    <definedName name="_xlnm.Print_Area" localSheetId="1">①水道料金!$A$1:$I$11</definedName>
    <definedName name="_xlnm.Print_Area" localSheetId="5">'②-4下業務'!$A$1:$U$54</definedName>
    <definedName name="_xlnm.Print_Area" localSheetId="4">'②-4寮・保'!$A$1:$U$54</definedName>
    <definedName name="_xlnm.Print_Area" localSheetId="3">'②-4寮・保 (2)'!$A$1:$U$54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5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2">[1]福祉栓数実績構成比!#REF!</definedName>
    <definedName name="一般用水量構成比" localSheetId="0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 localSheetId="0">#REF!</definedName>
    <definedName name="海水浴場栓数">#REF!</definedName>
    <definedName name="官公署用水量構成比" localSheetId="1">[1]福祉栓数実績構成比!#REF!</definedName>
    <definedName name="官公署用水量構成比" localSheetId="5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2">[1]福祉栓数実績構成比!#REF!</definedName>
    <definedName name="官公署用水量構成比" localSheetId="0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5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2">[1]福祉栓数実績構成比!#REF!</definedName>
    <definedName name="官公署用栓数構成比" localSheetId="0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5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2">[1]福祉栓数実績構成比!#REF!</definedName>
    <definedName name="業務用水量構成比" localSheetId="0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5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2">[1]福祉栓数実績構成比!#REF!</definedName>
    <definedName name="公衆浴場用水量構成比" localSheetId="0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5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2">[1]福祉栓数実績構成比!#REF!</definedName>
    <definedName name="公衆浴場用栓数構成比" localSheetId="0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5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2">[1]福祉栓数実績構成比!#REF!</definedName>
    <definedName name="工事用水量構成比" localSheetId="0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5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2">[1]福祉栓数実績構成比!#REF!</definedName>
    <definedName name="工事用栓数構成比" localSheetId="0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5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2">[1]福祉栓数実績構成比!#REF!</definedName>
    <definedName name="別荘用水量構成比" localSheetId="0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5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2">[1]福祉栓数実績構成比!#REF!</definedName>
    <definedName name="別荘用栓数構成比" localSheetId="0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5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2">[1]福祉栓数実績構成比!#REF!</definedName>
    <definedName name="寮・保養所用水量構成比" localSheetId="0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5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2">[1]福祉栓数実績構成比!#REF!</definedName>
    <definedName name="寮・保養所用栓数構成比" localSheetId="0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5" l="1"/>
  <c r="A52" i="5"/>
  <c r="A51" i="5"/>
  <c r="A50" i="5"/>
  <c r="A49" i="5"/>
  <c r="A48" i="5"/>
  <c r="A47" i="5"/>
  <c r="A46" i="5"/>
  <c r="A45" i="5"/>
  <c r="A44" i="5"/>
  <c r="A43" i="5"/>
  <c r="C42" i="5"/>
  <c r="O42" i="5" s="1"/>
  <c r="A42" i="5"/>
  <c r="A35" i="5"/>
  <c r="B34" i="5"/>
  <c r="B35" i="5" s="1"/>
  <c r="A34" i="5"/>
  <c r="A33" i="5"/>
  <c r="A32" i="5"/>
  <c r="A31" i="5"/>
  <c r="A30" i="5"/>
  <c r="A29" i="5"/>
  <c r="A28" i="5"/>
  <c r="A27" i="5"/>
  <c r="A26" i="5"/>
  <c r="O25" i="5"/>
  <c r="Q36" i="5" s="1"/>
  <c r="C25" i="5"/>
  <c r="A25" i="5"/>
  <c r="B17" i="5"/>
  <c r="B18" i="5" s="1"/>
  <c r="O8" i="5"/>
  <c r="Q19" i="5" s="1"/>
  <c r="E2" i="5"/>
  <c r="J15" i="5" s="1"/>
  <c r="A52" i="4"/>
  <c r="A51" i="4"/>
  <c r="A50" i="4"/>
  <c r="A49" i="4"/>
  <c r="A48" i="4"/>
  <c r="A47" i="4"/>
  <c r="A46" i="4"/>
  <c r="A45" i="4"/>
  <c r="A44" i="4"/>
  <c r="A43" i="4"/>
  <c r="C42" i="4"/>
  <c r="O42" i="4" s="1"/>
  <c r="A42" i="4"/>
  <c r="A35" i="4"/>
  <c r="A34" i="4"/>
  <c r="A33" i="4"/>
  <c r="A32" i="4"/>
  <c r="A31" i="4"/>
  <c r="A30" i="4"/>
  <c r="A29" i="4"/>
  <c r="A28" i="4"/>
  <c r="A27" i="4"/>
  <c r="A26" i="4"/>
  <c r="O25" i="4"/>
  <c r="Q36" i="4" s="1"/>
  <c r="C25" i="4"/>
  <c r="A25" i="4"/>
  <c r="O8" i="4"/>
  <c r="Q19" i="4" s="1"/>
  <c r="E2" i="4"/>
  <c r="L17" i="4" s="1"/>
  <c r="A52" i="2"/>
  <c r="A51" i="2"/>
  <c r="A50" i="2"/>
  <c r="A49" i="2"/>
  <c r="A48" i="2"/>
  <c r="A47" i="2"/>
  <c r="A46" i="2"/>
  <c r="A45" i="2"/>
  <c r="A44" i="2"/>
  <c r="A43" i="2"/>
  <c r="A42" i="2"/>
  <c r="A35" i="2"/>
  <c r="A34" i="2"/>
  <c r="A33" i="2"/>
  <c r="A32" i="2"/>
  <c r="A31" i="2"/>
  <c r="A30" i="2"/>
  <c r="A29" i="2"/>
  <c r="A28" i="2"/>
  <c r="A27" i="2"/>
  <c r="A26" i="2"/>
  <c r="C25" i="2"/>
  <c r="C42" i="2" s="1"/>
  <c r="O42" i="2" s="1"/>
  <c r="A25" i="2"/>
  <c r="O8" i="2"/>
  <c r="Q19" i="2" s="1"/>
  <c r="E2" i="2"/>
  <c r="H13" i="2" s="1"/>
  <c r="Q53" i="5" l="1"/>
  <c r="J15" i="2"/>
  <c r="J19" i="2" s="1"/>
  <c r="K16" i="2"/>
  <c r="K33" i="2" s="1"/>
  <c r="H2" i="2"/>
  <c r="L17" i="2"/>
  <c r="O17" i="2" s="1"/>
  <c r="D9" i="2"/>
  <c r="F11" i="2"/>
  <c r="F28" i="2" s="1"/>
  <c r="F36" i="2" s="1"/>
  <c r="G12" i="4"/>
  <c r="G29" i="4" s="1"/>
  <c r="G46" i="4" s="1"/>
  <c r="Q37" i="4"/>
  <c r="L19" i="4"/>
  <c r="L34" i="4"/>
  <c r="O17" i="4"/>
  <c r="N17" i="4"/>
  <c r="O28" i="2"/>
  <c r="F45" i="2"/>
  <c r="N28" i="2"/>
  <c r="Q53" i="4"/>
  <c r="Q37" i="5"/>
  <c r="Q53" i="2"/>
  <c r="N13" i="2"/>
  <c r="H30" i="2"/>
  <c r="H19" i="2"/>
  <c r="O13" i="2"/>
  <c r="J19" i="5"/>
  <c r="J32" i="5"/>
  <c r="J49" i="5" s="1"/>
  <c r="O15" i="5"/>
  <c r="N15" i="5"/>
  <c r="E10" i="5"/>
  <c r="N11" i="2"/>
  <c r="I14" i="2"/>
  <c r="J15" i="4"/>
  <c r="H2" i="5"/>
  <c r="H13" i="5"/>
  <c r="O11" i="2"/>
  <c r="E10" i="4"/>
  <c r="M18" i="4"/>
  <c r="K16" i="5"/>
  <c r="M18" i="5"/>
  <c r="N9" i="2"/>
  <c r="G12" i="2"/>
  <c r="N17" i="2"/>
  <c r="O25" i="2"/>
  <c r="H2" i="4"/>
  <c r="H13" i="4"/>
  <c r="F11" i="5"/>
  <c r="K16" i="4"/>
  <c r="I14" i="5"/>
  <c r="E10" i="2"/>
  <c r="N15" i="2"/>
  <c r="M18" i="2"/>
  <c r="F11" i="4"/>
  <c r="D9" i="5"/>
  <c r="O15" i="2"/>
  <c r="I14" i="4"/>
  <c r="G12" i="5"/>
  <c r="L17" i="5"/>
  <c r="D9" i="4"/>
  <c r="O49" i="5" l="1"/>
  <c r="N49" i="5"/>
  <c r="J53" i="5"/>
  <c r="Q54" i="5"/>
  <c r="F19" i="2"/>
  <c r="K19" i="2"/>
  <c r="N16" i="2"/>
  <c r="J32" i="2"/>
  <c r="O16" i="2"/>
  <c r="D26" i="2"/>
  <c r="O9" i="2"/>
  <c r="D19" i="2"/>
  <c r="L34" i="2"/>
  <c r="L19" i="2"/>
  <c r="O29" i="4"/>
  <c r="G36" i="4"/>
  <c r="O12" i="4"/>
  <c r="N12" i="4"/>
  <c r="N29" i="4"/>
  <c r="G19" i="4"/>
  <c r="D19" i="4"/>
  <c r="D26" i="4"/>
  <c r="N9" i="4"/>
  <c r="O9" i="4"/>
  <c r="K33" i="4"/>
  <c r="O16" i="4"/>
  <c r="N16" i="4"/>
  <c r="K19" i="4"/>
  <c r="I19" i="2"/>
  <c r="O14" i="2"/>
  <c r="N14" i="2"/>
  <c r="I31" i="2"/>
  <c r="O30" i="2"/>
  <c r="H47" i="2"/>
  <c r="N30" i="2"/>
  <c r="H36" i="2"/>
  <c r="F53" i="2"/>
  <c r="N45" i="2"/>
  <c r="O45" i="2"/>
  <c r="F19" i="4"/>
  <c r="O11" i="4"/>
  <c r="N11" i="4"/>
  <c r="F28" i="4"/>
  <c r="O12" i="2"/>
  <c r="N12" i="2"/>
  <c r="G19" i="2"/>
  <c r="G29" i="2"/>
  <c r="Q54" i="2"/>
  <c r="N17" i="5"/>
  <c r="L19" i="5"/>
  <c r="L34" i="5"/>
  <c r="L51" i="5" s="1"/>
  <c r="O17" i="5"/>
  <c r="O32" i="2"/>
  <c r="J49" i="2"/>
  <c r="N32" i="2"/>
  <c r="J36" i="2"/>
  <c r="F19" i="5"/>
  <c r="O11" i="5"/>
  <c r="N11" i="5"/>
  <c r="F28" i="5"/>
  <c r="F45" i="5" s="1"/>
  <c r="M19" i="5"/>
  <c r="M35" i="5"/>
  <c r="M52" i="5" s="1"/>
  <c r="N18" i="5"/>
  <c r="O13" i="5"/>
  <c r="H30" i="5"/>
  <c r="H47" i="5" s="1"/>
  <c r="N13" i="5"/>
  <c r="H19" i="5"/>
  <c r="E27" i="5"/>
  <c r="E44" i="5" s="1"/>
  <c r="E19" i="5"/>
  <c r="O10" i="5"/>
  <c r="N10" i="5"/>
  <c r="N12" i="5"/>
  <c r="G29" i="5"/>
  <c r="G46" i="5" s="1"/>
  <c r="O12" i="5"/>
  <c r="G19" i="5"/>
  <c r="K33" i="5"/>
  <c r="K50" i="5" s="1"/>
  <c r="K19" i="5"/>
  <c r="O16" i="5"/>
  <c r="N16" i="5"/>
  <c r="N14" i="4"/>
  <c r="I31" i="4"/>
  <c r="I19" i="4"/>
  <c r="O14" i="4"/>
  <c r="O13" i="4"/>
  <c r="N13" i="4"/>
  <c r="H30" i="4"/>
  <c r="H19" i="4"/>
  <c r="M35" i="4"/>
  <c r="M19" i="4"/>
  <c r="O18" i="4"/>
  <c r="N18" i="4"/>
  <c r="J19" i="4"/>
  <c r="O15" i="4"/>
  <c r="J32" i="4"/>
  <c r="N15" i="4"/>
  <c r="G53" i="4"/>
  <c r="O46" i="4"/>
  <c r="N46" i="4"/>
  <c r="O10" i="2"/>
  <c r="N10" i="2"/>
  <c r="E27" i="2"/>
  <c r="E19" i="2"/>
  <c r="O32" i="5"/>
  <c r="N32" i="5"/>
  <c r="J36" i="5"/>
  <c r="Q54" i="4"/>
  <c r="O34" i="4"/>
  <c r="L51" i="4"/>
  <c r="N34" i="4"/>
  <c r="L36" i="4"/>
  <c r="O9" i="5"/>
  <c r="N9" i="5"/>
  <c r="D19" i="5"/>
  <c r="D26" i="5"/>
  <c r="D43" i="5" s="1"/>
  <c r="O18" i="2"/>
  <c r="N18" i="2"/>
  <c r="M35" i="2"/>
  <c r="M19" i="2"/>
  <c r="I31" i="5"/>
  <c r="I48" i="5" s="1"/>
  <c r="O14" i="5"/>
  <c r="N14" i="5"/>
  <c r="I19" i="5"/>
  <c r="Q36" i="2"/>
  <c r="E27" i="4"/>
  <c r="E19" i="4"/>
  <c r="O10" i="4"/>
  <c r="N10" i="4"/>
  <c r="K36" i="2"/>
  <c r="O33" i="2"/>
  <c r="K50" i="2"/>
  <c r="N33" i="2"/>
  <c r="O18" i="5"/>
  <c r="E53" i="5" l="1"/>
  <c r="O44" i="5"/>
  <c r="N44" i="5"/>
  <c r="O43" i="5"/>
  <c r="N43" i="5"/>
  <c r="D53" i="5"/>
  <c r="N47" i="5"/>
  <c r="H53" i="5"/>
  <c r="O47" i="5"/>
  <c r="K53" i="5"/>
  <c r="O50" i="5"/>
  <c r="N50" i="5"/>
  <c r="L53" i="5"/>
  <c r="N51" i="5"/>
  <c r="O51" i="5"/>
  <c r="M53" i="5"/>
  <c r="O52" i="5"/>
  <c r="N52" i="5"/>
  <c r="O45" i="5"/>
  <c r="F53" i="5"/>
  <c r="N45" i="5"/>
  <c r="O46" i="5"/>
  <c r="G53" i="5"/>
  <c r="N46" i="5"/>
  <c r="I53" i="5"/>
  <c r="N48" i="5"/>
  <c r="O48" i="5"/>
  <c r="N2" i="2"/>
  <c r="L36" i="2"/>
  <c r="L51" i="2"/>
  <c r="O34" i="2"/>
  <c r="N34" i="2"/>
  <c r="O26" i="2"/>
  <c r="D43" i="2"/>
  <c r="N26" i="2"/>
  <c r="D36" i="2"/>
  <c r="N19" i="5"/>
  <c r="O2" i="5" s="1"/>
  <c r="N31" i="5"/>
  <c r="I36" i="5"/>
  <c r="O31" i="5"/>
  <c r="R19" i="5"/>
  <c r="S19" i="5" s="1"/>
  <c r="O19" i="5"/>
  <c r="R19" i="2"/>
  <c r="S19" i="2" s="1"/>
  <c r="O19" i="2"/>
  <c r="I48" i="4"/>
  <c r="N31" i="4"/>
  <c r="I36" i="4"/>
  <c r="O31" i="4"/>
  <c r="N2" i="5"/>
  <c r="M52" i="4"/>
  <c r="N35" i="4"/>
  <c r="M36" i="4"/>
  <c r="O35" i="4"/>
  <c r="J36" i="4"/>
  <c r="O32" i="4"/>
  <c r="J49" i="4"/>
  <c r="N32" i="4"/>
  <c r="H36" i="4"/>
  <c r="O30" i="4"/>
  <c r="H47" i="4"/>
  <c r="N30" i="4"/>
  <c r="M36" i="5"/>
  <c r="N35" i="5"/>
  <c r="O35" i="5"/>
  <c r="N49" i="2"/>
  <c r="J53" i="2"/>
  <c r="O49" i="2"/>
  <c r="G36" i="2"/>
  <c r="O29" i="2"/>
  <c r="G46" i="2"/>
  <c r="N29" i="2"/>
  <c r="K50" i="4"/>
  <c r="N33" i="4"/>
  <c r="O33" i="4"/>
  <c r="K36" i="4"/>
  <c r="E36" i="2"/>
  <c r="O27" i="2"/>
  <c r="E44" i="2"/>
  <c r="N27" i="2"/>
  <c r="O31" i="2"/>
  <c r="I48" i="2"/>
  <c r="N31" i="2"/>
  <c r="I36" i="2"/>
  <c r="R19" i="4"/>
  <c r="S19" i="4" s="1"/>
  <c r="O19" i="4"/>
  <c r="O51" i="4"/>
  <c r="N51" i="4"/>
  <c r="L53" i="4"/>
  <c r="N29" i="5"/>
  <c r="G36" i="5"/>
  <c r="O29" i="5"/>
  <c r="N47" i="2"/>
  <c r="H53" i="2"/>
  <c r="O47" i="2"/>
  <c r="Q37" i="2"/>
  <c r="N33" i="5"/>
  <c r="O33" i="5"/>
  <c r="K36" i="5"/>
  <c r="N27" i="5"/>
  <c r="E36" i="5"/>
  <c r="O27" i="5"/>
  <c r="F36" i="5"/>
  <c r="O28" i="5"/>
  <c r="N28" i="5"/>
  <c r="N2" i="4"/>
  <c r="H36" i="5"/>
  <c r="O30" i="5"/>
  <c r="N30" i="5"/>
  <c r="E44" i="4"/>
  <c r="N27" i="4"/>
  <c r="E36" i="4"/>
  <c r="O27" i="4"/>
  <c r="K53" i="2"/>
  <c r="O50" i="2"/>
  <c r="N50" i="2"/>
  <c r="N34" i="5"/>
  <c r="L36" i="5"/>
  <c r="O34" i="5"/>
  <c r="O26" i="4"/>
  <c r="D43" i="4"/>
  <c r="N26" i="4"/>
  <c r="D36" i="4"/>
  <c r="M36" i="2"/>
  <c r="O35" i="2"/>
  <c r="M52" i="2"/>
  <c r="N35" i="2"/>
  <c r="O26" i="5"/>
  <c r="D36" i="5"/>
  <c r="N26" i="5"/>
  <c r="N19" i="2"/>
  <c r="O2" i="2" s="1"/>
  <c r="O28" i="4"/>
  <c r="F45" i="4"/>
  <c r="F36" i="4"/>
  <c r="N28" i="4"/>
  <c r="N19" i="4"/>
  <c r="O2" i="4" s="1"/>
  <c r="O53" i="5" l="1"/>
  <c r="N53" i="5"/>
  <c r="R53" i="5"/>
  <c r="N43" i="2"/>
  <c r="D53" i="2"/>
  <c r="O43" i="2"/>
  <c r="N51" i="2"/>
  <c r="L53" i="2"/>
  <c r="O51" i="2"/>
  <c r="I53" i="4"/>
  <c r="N48" i="4"/>
  <c r="O48" i="4"/>
  <c r="N36" i="5"/>
  <c r="O43" i="4"/>
  <c r="N43" i="4"/>
  <c r="D53" i="4"/>
  <c r="O48" i="2"/>
  <c r="N48" i="2"/>
  <c r="I53" i="2"/>
  <c r="R36" i="4"/>
  <c r="O36" i="4"/>
  <c r="T19" i="2"/>
  <c r="U19" i="2" s="1"/>
  <c r="D7" i="1" s="1"/>
  <c r="K53" i="4"/>
  <c r="O50" i="4"/>
  <c r="N50" i="4"/>
  <c r="O49" i="4"/>
  <c r="N49" i="4"/>
  <c r="J53" i="4"/>
  <c r="M53" i="4"/>
  <c r="O52" i="4"/>
  <c r="N52" i="4"/>
  <c r="E53" i="4"/>
  <c r="N44" i="4"/>
  <c r="O44" i="4"/>
  <c r="T19" i="5"/>
  <c r="U19" i="5" s="1"/>
  <c r="O45" i="4"/>
  <c r="F53" i="4"/>
  <c r="N45" i="4"/>
  <c r="E53" i="2"/>
  <c r="O44" i="2"/>
  <c r="N44" i="2"/>
  <c r="O46" i="2"/>
  <c r="N46" i="2"/>
  <c r="G53" i="2"/>
  <c r="R36" i="5"/>
  <c r="O36" i="5"/>
  <c r="M53" i="2"/>
  <c r="O52" i="2"/>
  <c r="N52" i="2"/>
  <c r="T19" i="4"/>
  <c r="U19" i="4" s="1"/>
  <c r="O36" i="2"/>
  <c r="R36" i="2"/>
  <c r="N36" i="4"/>
  <c r="N36" i="2"/>
  <c r="H53" i="4"/>
  <c r="O47" i="4"/>
  <c r="N47" i="4"/>
  <c r="R54" i="5" l="1"/>
  <c r="S53" i="5"/>
  <c r="N53" i="2"/>
  <c r="N53" i="4"/>
  <c r="R37" i="2"/>
  <c r="S36" i="2"/>
  <c r="R37" i="5"/>
  <c r="S36" i="5"/>
  <c r="R53" i="4"/>
  <c r="O53" i="4"/>
  <c r="R37" i="4"/>
  <c r="S36" i="4"/>
  <c r="R53" i="2"/>
  <c r="O53" i="2"/>
  <c r="S54" i="5" l="1"/>
  <c r="T53" i="5"/>
  <c r="U53" i="5"/>
  <c r="R54" i="4"/>
  <c r="S53" i="4"/>
  <c r="S37" i="5"/>
  <c r="T36" i="5"/>
  <c r="T37" i="5" s="1"/>
  <c r="S37" i="2"/>
  <c r="T36" i="2"/>
  <c r="T37" i="2" s="1"/>
  <c r="R54" i="2"/>
  <c r="S53" i="2"/>
  <c r="S37" i="4"/>
  <c r="T36" i="4"/>
  <c r="T37" i="4" s="1"/>
  <c r="F9" i="3" l="1"/>
  <c r="T54" i="5"/>
  <c r="U36" i="2"/>
  <c r="U36" i="4"/>
  <c r="U36" i="5"/>
  <c r="F7" i="3" s="1"/>
  <c r="T53" i="2"/>
  <c r="T54" i="2" s="1"/>
  <c r="S54" i="2"/>
  <c r="S54" i="4"/>
  <c r="T53" i="4"/>
  <c r="T54" i="4" s="1"/>
  <c r="U54" i="5" l="1"/>
  <c r="U53" i="2"/>
  <c r="D11" i="1" s="1"/>
  <c r="E11" i="1" s="1"/>
  <c r="U53" i="4"/>
  <c r="U37" i="5"/>
  <c r="U37" i="4"/>
  <c r="U37" i="2"/>
  <c r="D9" i="1"/>
  <c r="E9" i="1" s="1"/>
  <c r="U54" i="4" l="1"/>
  <c r="D9" i="3"/>
  <c r="D7" i="3"/>
  <c r="H7" i="3" s="1"/>
  <c r="U54" i="2"/>
  <c r="H9" i="3"/>
  <c r="G9" i="3"/>
  <c r="E9" i="3" l="1"/>
  <c r="I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C0DE5380-170F-43FF-9E9F-1098004A7AC2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35AB6821-F33B-42D6-808B-F1BB77FB8459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<sst xmlns="http://schemas.openxmlformats.org/spreadsheetml/2006/main" count="297" uniqueCount="74">
  <si>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</si>
  <si>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</si>
  <si>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(税込)</t>
    <rPh sb="1" eb="3">
      <t>ゼイコ</t>
    </rPh>
    <phoneticPr fontId="3"/>
  </si>
  <si>
    <t>上水道【寮・保養所用】</t>
    <phoneticPr fontId="3"/>
  </si>
  <si>
    <t>現行</t>
    <rPh sb="0" eb="1">
      <t>ゲン</t>
    </rPh>
    <rPh sb="1" eb="2">
      <t>ギョウ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</si>
  <si>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</si>
  <si>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</si>
  <si>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改定率10%UP</t>
    <rPh sb="0" eb="2">
      <t>カイテイ</t>
    </rPh>
    <rPh sb="2" eb="3">
      <t>リツ</t>
    </rPh>
    <phoneticPr fontId="3"/>
  </si>
  <si>
    <t>現行からの増額分</t>
    <rPh sb="0" eb="2">
      <t>ゲンコウ</t>
    </rPh>
    <rPh sb="5" eb="8">
      <t>ゾウガクブン</t>
    </rPh>
    <phoneticPr fontId="3"/>
  </si>
  <si>
    <t>令和６年４月～</t>
    <phoneticPr fontId="3"/>
  </si>
  <si>
    <t>改定率26%UP</t>
    <phoneticPr fontId="3"/>
  </si>
  <si>
    <t>【水道・寮・保養所用】</t>
    <rPh sb="1" eb="3">
      <t>スイドウ</t>
    </rPh>
    <rPh sb="4" eb="5">
      <t>リョウ</t>
    </rPh>
    <rPh sb="6" eb="8">
      <t>ホヨウ</t>
    </rPh>
    <rPh sb="8" eb="9">
      <t>ジョ</t>
    </rPh>
    <rPh sb="9" eb="10">
      <t>ヨウ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</si>
  <si>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</si>
  <si>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</si>
  <si>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</si>
  <si>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</si>
  <si>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</si>
  <si>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</si>
  <si>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</si>
  <si>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</si>
  <si>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</si>
  <si>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</si>
  <si>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</si>
  <si>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</si>
  <si>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</si>
  <si>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</si>
  <si>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</si>
  <si>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</si>
  <si>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</si>
  <si>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</si>
  <si>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</si>
  <si>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</si>
  <si>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</si>
  <si>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</si>
  <si>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</si>
  <si>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</si>
  <si>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</si>
  <si>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</si>
  <si>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</si>
  <si>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</si>
  <si>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</si>
  <si>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現行</t>
    <rPh sb="0" eb="2">
      <t>ゲンコウ</t>
    </rPh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</si>
  <si>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</si>
  <si>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</si>
  <si>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消費税等</t>
    <rPh sb="0" eb="3">
      <t>ショウヒゼイ</t>
    </rPh>
    <rPh sb="3" eb="4">
      <t>トウ</t>
    </rPh>
    <phoneticPr fontId="3"/>
  </si>
  <si>
    <t>合計</t>
    <rPh sb="0" eb="2">
      <t>ゴウケイ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</si>
  <si>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</si>
  <si>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</si>
  <si>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</si>
  <si>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</si>
  <si>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</si>
  <si>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</si>
  <si>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</si>
  <si>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(税込)</t>
    <phoneticPr fontId="3"/>
  </si>
  <si>
    <t>上下水道合計</t>
    <phoneticPr fontId="3"/>
  </si>
  <si>
    <t>現行からの増額分</t>
    <rPh sb="0" eb="2">
      <t>ゲンコウ</t>
    </rPh>
    <phoneticPr fontId="3"/>
  </si>
  <si>
    <t>【下水・業務用等汚水】</t>
    <rPh sb="1" eb="3">
      <t>ゲスイ</t>
    </rPh>
    <rPh sb="4" eb="7">
      <t>ギョウムヨウ</t>
    </rPh>
    <rPh sb="7" eb="8">
      <t>トウ</t>
    </rPh>
    <rPh sb="8" eb="10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</si>
  <si>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</si>
  <si>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</si>
  <si>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</si>
  <si>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</si>
  <si>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</si>
  <si>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</si>
  <si>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</si>
  <si>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</si>
  <si>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</si>
  <si>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「②上下(寮保養所用)」（黄色のシート）をご覧ください。</t>
    <rPh sb="2" eb="4">
      <t>ジョウゲ</t>
    </rPh>
    <rPh sb="9" eb="10">
      <t>ヨウ</t>
    </rPh>
    <rPh sb="13" eb="14">
      <t>オウ</t>
    </rPh>
    <rPh sb="22" eb="23">
      <t>ラン</t>
    </rPh>
    <phoneticPr fontId="3"/>
  </si>
  <si>
    <t>上水道【寮・保養所用】</t>
    <rPh sb="4" eb="5">
      <t>リョウ</t>
    </rPh>
    <rPh sb="6" eb="9">
      <t>ホヨウジョ</t>
    </rPh>
    <phoneticPr fontId="3"/>
  </si>
  <si>
    <t>下水道【業務等汚水】</t>
    <rPh sb="0" eb="1">
      <t>ゲ</t>
    </rPh>
    <rPh sb="4" eb="6">
      <t>ギョウム</t>
    </rPh>
    <rPh sb="6" eb="7">
      <t>トウ</t>
    </rPh>
    <rPh sb="7" eb="9">
      <t>オスイ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</si>
  <si>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</si>
  <si>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</si>
  <si>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</si>
  <si>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改定率16%</t>
    <phoneticPr fontId="3"/>
  </si>
  <si>
    <t>令和８年７月～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</si>
</sst>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 &quot;"/>
    <numFmt numFmtId="178" formatCode="#,##0&quot;円&quot;"/>
    <numFmt numFmtId="179" formatCode="#,##0&quot;件&quot;"/>
    <numFmt numFmtId="180" formatCode="#,##0&quot;L&quot;"/>
    <numFmt numFmtId="181" formatCode="#,##0&quot;m3&quot;"/>
    <numFmt numFmtId="182" formatCode="&quot;(&quot;#,##0&quot;円 )&quot;"/>
    <numFmt numFmtId="183" formatCode="\(#,##0\);[Red]\-#,##0"/>
    <numFmt numFmtId="184" formatCode="0.0%"/>
  </numFmts>
  <fonts count="24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57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38" fontId="5" fillId="0" borderId="0" xfId="1" applyFont="1"/>
    <xf numFmtId="176" fontId="6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shrinkToFit="1"/>
    </xf>
    <xf numFmtId="38" fontId="7" fillId="0" borderId="5" xfId="1" applyFont="1" applyBorder="1" applyAlignment="1">
      <alignment horizontal="distributed" vertical="center" indent="3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9" fontId="7" fillId="0" borderId="5" xfId="2" applyFont="1" applyBorder="1" applyAlignment="1">
      <alignment horizontal="center" vertical="center" shrinkToFit="1"/>
    </xf>
    <xf numFmtId="9" fontId="7" fillId="0" borderId="5" xfId="2" applyFont="1" applyFill="1" applyBorder="1" applyAlignment="1">
      <alignment horizontal="center" vertical="center" shrinkToFit="1"/>
    </xf>
    <xf numFmtId="38" fontId="11" fillId="0" borderId="0" xfId="1" applyFont="1" applyBorder="1"/>
    <xf numFmtId="38" fontId="12" fillId="0" borderId="0" xfId="1" applyFont="1"/>
    <xf numFmtId="38" fontId="11" fillId="0" borderId="0" xfId="1" applyFont="1"/>
    <xf numFmtId="38" fontId="13" fillId="0" borderId="0" xfId="1" applyFont="1"/>
    <xf numFmtId="38" fontId="14" fillId="0" borderId="0" xfId="1" applyFont="1" applyBorder="1" applyAlignment="1">
      <alignment horizontal="left" vertical="center" wrapText="1"/>
    </xf>
    <xf numFmtId="176" fontId="13" fillId="0" borderId="12" xfId="1" applyNumberFormat="1" applyFont="1" applyFill="1" applyBorder="1"/>
    <xf numFmtId="176" fontId="15" fillId="0" borderId="0" xfId="1" applyNumberFormat="1" applyFont="1"/>
    <xf numFmtId="176" fontId="13" fillId="0" borderId="0" xfId="1" applyNumberFormat="1" applyFont="1"/>
    <xf numFmtId="38" fontId="13" fillId="0" borderId="13" xfId="1" applyFont="1" applyBorder="1"/>
    <xf numFmtId="38" fontId="13" fillId="0" borderId="14" xfId="1" applyFont="1" applyBorder="1" applyAlignment="1"/>
    <xf numFmtId="38" fontId="13" fillId="0" borderId="15" xfId="1" applyFont="1" applyBorder="1" applyAlignment="1"/>
    <xf numFmtId="38" fontId="13" fillId="0" borderId="20" xfId="1" applyFont="1" applyBorder="1" applyAlignment="1"/>
    <xf numFmtId="38" fontId="13" fillId="0" borderId="21" xfId="1" applyFont="1" applyBorder="1" applyAlignment="1"/>
    <xf numFmtId="38" fontId="13" fillId="0" borderId="22" xfId="1" applyFont="1" applyBorder="1" applyAlignment="1">
      <alignment horizontal="center" shrinkToFit="1"/>
    </xf>
    <xf numFmtId="38" fontId="13" fillId="0" borderId="23" xfId="1" applyFont="1" applyBorder="1" applyAlignment="1">
      <alignment horizontal="center" shrinkToFit="1"/>
    </xf>
    <xf numFmtId="38" fontId="13" fillId="0" borderId="21" xfId="1" applyFont="1" applyBorder="1" applyAlignment="1">
      <alignment horizontal="center" shrinkToFit="1"/>
    </xf>
    <xf numFmtId="38" fontId="13" fillId="0" borderId="25" xfId="1" applyFont="1" applyBorder="1" applyAlignment="1"/>
    <xf numFmtId="38" fontId="13" fillId="0" borderId="26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8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27" xfId="1" applyFont="1" applyBorder="1" applyAlignment="1"/>
    <xf numFmtId="38" fontId="13" fillId="0" borderId="28" xfId="1" applyFont="1" applyBorder="1" applyAlignment="1"/>
    <xf numFmtId="38" fontId="13" fillId="0" borderId="30" xfId="1" applyFont="1" applyFill="1" applyBorder="1" applyAlignment="1"/>
    <xf numFmtId="178" fontId="13" fillId="0" borderId="31" xfId="1" applyNumberFormat="1" applyFont="1" applyFill="1" applyBorder="1" applyAlignment="1"/>
    <xf numFmtId="179" fontId="13" fillId="0" borderId="32" xfId="1" applyNumberFormat="1" applyFont="1" applyFill="1" applyBorder="1" applyAlignment="1"/>
    <xf numFmtId="180" fontId="13" fillId="0" borderId="33" xfId="1" applyNumberFormat="1" applyFont="1" applyFill="1" applyBorder="1" applyAlignment="1"/>
    <xf numFmtId="180" fontId="13" fillId="0" borderId="33" xfId="1" applyNumberFormat="1" applyFont="1" applyBorder="1" applyAlignment="1"/>
    <xf numFmtId="180" fontId="13" fillId="0" borderId="31" xfId="1" applyNumberFormat="1" applyFont="1" applyBorder="1" applyAlignment="1"/>
    <xf numFmtId="181" fontId="13" fillId="0" borderId="31" xfId="1" applyNumberFormat="1" applyFont="1" applyBorder="1" applyAlignment="1"/>
    <xf numFmtId="178" fontId="13" fillId="0" borderId="34" xfId="1" applyNumberFormat="1" applyFont="1" applyBorder="1" applyAlignment="1"/>
    <xf numFmtId="38" fontId="13" fillId="0" borderId="35" xfId="1" applyFont="1" applyFill="1" applyBorder="1" applyAlignment="1"/>
    <xf numFmtId="178" fontId="13" fillId="0" borderId="36" xfId="1" applyNumberFormat="1" applyFont="1" applyBorder="1" applyAlignment="1"/>
    <xf numFmtId="181" fontId="13" fillId="0" borderId="37" xfId="1" applyNumberFormat="1" applyFont="1" applyFill="1" applyBorder="1" applyAlignment="1"/>
    <xf numFmtId="181" fontId="13" fillId="0" borderId="38" xfId="1" applyNumberFormat="1" applyFont="1" applyFill="1" applyBorder="1" applyAlignment="1"/>
    <xf numFmtId="181" fontId="13" fillId="0" borderId="38" xfId="1" applyNumberFormat="1" applyFont="1" applyBorder="1" applyAlignment="1"/>
    <xf numFmtId="181" fontId="13" fillId="0" borderId="36" xfId="1" applyNumberFormat="1" applyFont="1" applyBorder="1" applyAlignment="1"/>
    <xf numFmtId="178" fontId="13" fillId="0" borderId="39" xfId="1" applyNumberFormat="1" applyFont="1" applyBorder="1" applyAlignment="1"/>
    <xf numFmtId="181" fontId="13" fillId="0" borderId="37" xfId="1" applyNumberFormat="1" applyFont="1" applyBorder="1" applyAlignment="1"/>
    <xf numFmtId="38" fontId="13" fillId="0" borderId="41" xfId="1" applyFont="1" applyFill="1" applyBorder="1" applyAlignment="1"/>
    <xf numFmtId="178" fontId="13" fillId="0" borderId="42" xfId="1" applyNumberFormat="1" applyFont="1" applyBorder="1" applyAlignment="1"/>
    <xf numFmtId="181" fontId="13" fillId="0" borderId="43" xfId="1" applyNumberFormat="1" applyFont="1" applyBorder="1" applyAlignment="1"/>
    <xf numFmtId="181" fontId="13" fillId="0" borderId="44" xfId="1" applyNumberFormat="1" applyFont="1" applyBorder="1" applyAlignment="1"/>
    <xf numFmtId="181" fontId="13" fillId="0" borderId="42" xfId="1" applyNumberFormat="1" applyFont="1" applyBorder="1" applyAlignment="1"/>
    <xf numFmtId="178" fontId="13" fillId="0" borderId="11" xfId="1" applyNumberFormat="1" applyFont="1" applyBorder="1" applyAlignment="1"/>
    <xf numFmtId="38" fontId="13" fillId="0" borderId="45" xfId="1" applyFont="1" applyBorder="1" applyAlignment="1">
      <alignment horizontal="center"/>
    </xf>
    <xf numFmtId="38" fontId="13" fillId="0" borderId="46" xfId="1" applyFont="1" applyBorder="1" applyAlignment="1">
      <alignment horizontal="center"/>
    </xf>
    <xf numFmtId="38" fontId="13" fillId="0" borderId="21" xfId="1" applyFont="1" applyBorder="1"/>
    <xf numFmtId="181" fontId="13" fillId="0" borderId="43" xfId="1" applyNumberFormat="1" applyFont="1" applyFill="1" applyBorder="1" applyAlignment="1"/>
    <xf numFmtId="181" fontId="13" fillId="0" borderId="44" xfId="1" applyNumberFormat="1" applyFont="1" applyFill="1" applyBorder="1" applyAlignment="1"/>
    <xf numFmtId="181" fontId="13" fillId="0" borderId="42" xfId="1" applyNumberFormat="1" applyFont="1" applyFill="1" applyBorder="1" applyAlignment="1"/>
    <xf numFmtId="177" fontId="13" fillId="0" borderId="49" xfId="1" applyNumberFormat="1" applyFont="1" applyBorder="1"/>
    <xf numFmtId="177" fontId="13" fillId="0" borderId="50" xfId="1" applyNumberFormat="1" applyFont="1" applyBorder="1"/>
    <xf numFmtId="177" fontId="13" fillId="0" borderId="51" xfId="1" applyNumberFormat="1" applyFont="1" applyBorder="1"/>
    <xf numFmtId="177" fontId="13" fillId="3" borderId="52" xfId="1" applyNumberFormat="1" applyFont="1" applyFill="1" applyBorder="1"/>
    <xf numFmtId="10" fontId="16" fillId="0" borderId="0" xfId="0" applyNumberFormat="1" applyFont="1" applyAlignment="1" applyProtection="1">
      <alignment horizontal="left"/>
      <protection locked="0"/>
    </xf>
    <xf numFmtId="38" fontId="13" fillId="0" borderId="13" xfId="1" applyFont="1" applyFill="1" applyBorder="1"/>
    <xf numFmtId="38" fontId="13" fillId="0" borderId="14" xfId="1" applyFont="1" applyFill="1" applyBorder="1" applyAlignment="1"/>
    <xf numFmtId="38" fontId="13" fillId="0" borderId="15" xfId="1" applyFont="1" applyFill="1" applyBorder="1" applyAlignment="1"/>
    <xf numFmtId="38" fontId="13" fillId="0" borderId="20" xfId="1" applyFont="1" applyFill="1" applyBorder="1" applyAlignment="1"/>
    <xf numFmtId="38" fontId="13" fillId="0" borderId="21" xfId="1" applyFont="1" applyFill="1" applyBorder="1" applyAlignment="1"/>
    <xf numFmtId="38" fontId="13" fillId="0" borderId="25" xfId="1" applyFont="1" applyFill="1" applyBorder="1" applyAlignment="1"/>
    <xf numFmtId="38" fontId="13" fillId="0" borderId="26" xfId="1" applyFont="1" applyFill="1" applyBorder="1" applyAlignment="1"/>
    <xf numFmtId="178" fontId="13" fillId="0" borderId="36" xfId="1" applyNumberFormat="1" applyFont="1" applyFill="1" applyBorder="1" applyAlignment="1"/>
    <xf numFmtId="9" fontId="13" fillId="0" borderId="0" xfId="2" applyFont="1" applyAlignment="1">
      <alignment horizontal="left"/>
    </xf>
    <xf numFmtId="178" fontId="13" fillId="0" borderId="42" xfId="1" applyNumberFormat="1" applyFont="1" applyFill="1" applyBorder="1" applyAlignment="1"/>
    <xf numFmtId="182" fontId="13" fillId="0" borderId="0" xfId="1" applyNumberFormat="1" applyFont="1"/>
    <xf numFmtId="38" fontId="13" fillId="0" borderId="0" xfId="1" applyFont="1" applyBorder="1"/>
    <xf numFmtId="183" fontId="13" fillId="0" borderId="0" xfId="1" applyNumberFormat="1" applyFont="1" applyBorder="1"/>
    <xf numFmtId="38" fontId="13" fillId="0" borderId="0" xfId="1" applyFont="1" applyBorder="1" applyAlignment="1">
      <alignment horizontal="center"/>
    </xf>
    <xf numFmtId="178" fontId="13" fillId="0" borderId="0" xfId="1" applyNumberFormat="1" applyFont="1" applyBorder="1"/>
    <xf numFmtId="179" fontId="13" fillId="0" borderId="0" xfId="1" applyNumberFormat="1" applyFont="1" applyFill="1" applyBorder="1"/>
    <xf numFmtId="180" fontId="13" fillId="0" borderId="0" xfId="1" applyNumberFormat="1" applyFont="1" applyFill="1" applyBorder="1"/>
    <xf numFmtId="180" fontId="13" fillId="0" borderId="0" xfId="1" applyNumberFormat="1" applyFont="1" applyBorder="1"/>
    <xf numFmtId="181" fontId="13" fillId="0" borderId="0" xfId="1" applyNumberFormat="1" applyFont="1" applyBorder="1"/>
    <xf numFmtId="181" fontId="13" fillId="0" borderId="0" xfId="1" applyNumberFormat="1" applyFont="1" applyFill="1" applyBorder="1"/>
    <xf numFmtId="0" fontId="2" fillId="0" borderId="0" xfId="0" applyFont="1" applyAlignment="1">
      <alignment vertical="center"/>
    </xf>
    <xf numFmtId="0" fontId="8" fillId="0" borderId="0" xfId="0" applyFont="1"/>
    <xf numFmtId="38" fontId="17" fillId="0" borderId="0" xfId="1" applyFont="1"/>
    <xf numFmtId="38" fontId="0" fillId="0" borderId="0" xfId="1" applyFont="1" applyAlignment="1">
      <alignment shrinkToFit="1"/>
    </xf>
    <xf numFmtId="38" fontId="18" fillId="0" borderId="5" xfId="1" applyFont="1" applyBorder="1" applyAlignment="1">
      <alignment vertical="center" shrinkToFit="1"/>
    </xf>
    <xf numFmtId="38" fontId="18" fillId="0" borderId="57" xfId="1" applyFont="1" applyBorder="1" applyAlignment="1">
      <alignment vertical="center" shrinkToFit="1"/>
    </xf>
    <xf numFmtId="38" fontId="8" fillId="4" borderId="15" xfId="0" applyNumberFormat="1" applyFont="1" applyFill="1" applyBorder="1" applyAlignment="1">
      <alignment horizontal="center" vertical="center" shrinkToFit="1"/>
    </xf>
    <xf numFmtId="9" fontId="7" fillId="0" borderId="57" xfId="2" applyFont="1" applyFill="1" applyBorder="1" applyAlignment="1">
      <alignment horizontal="right" shrinkToFit="1"/>
    </xf>
    <xf numFmtId="38" fontId="8" fillId="5" borderId="58" xfId="0" applyNumberFormat="1" applyFont="1" applyFill="1" applyBorder="1" applyAlignment="1">
      <alignment horizontal="center" vertical="center" shrinkToFit="1"/>
    </xf>
    <xf numFmtId="177" fontId="19" fillId="4" borderId="13" xfId="0" applyNumberFormat="1" applyFont="1" applyFill="1" applyBorder="1" applyAlignment="1">
      <alignment vertical="center"/>
    </xf>
    <xf numFmtId="38" fontId="13" fillId="0" borderId="30" xfId="1" applyFont="1" applyBorder="1" applyAlignment="1"/>
    <xf numFmtId="178" fontId="13" fillId="0" borderId="31" xfId="1" applyNumberFormat="1" applyFont="1" applyBorder="1" applyAlignment="1"/>
    <xf numFmtId="38" fontId="13" fillId="0" borderId="35" xfId="1" applyFont="1" applyBorder="1" applyAlignment="1"/>
    <xf numFmtId="38" fontId="13" fillId="0" borderId="41" xfId="1" applyFont="1" applyBorder="1" applyAlignment="1"/>
    <xf numFmtId="184" fontId="13" fillId="0" borderId="0" xfId="2" applyNumberFormat="1" applyFont="1" applyAlignment="1">
      <alignment horizontal="left"/>
    </xf>
    <xf numFmtId="38" fontId="13" fillId="0" borderId="0" xfId="1" applyFont="1" applyFill="1" applyBorder="1"/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83" fontId="13" fillId="0" borderId="0" xfId="1" applyNumberFormat="1" applyFont="1" applyFill="1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2" fillId="6" borderId="0" xfId="0" applyFont="1" applyFill="1"/>
    <xf numFmtId="0" fontId="22" fillId="2" borderId="0" xfId="0" applyFont="1" applyFill="1"/>
    <xf numFmtId="38" fontId="8" fillId="7" borderId="10" xfId="1" applyFont="1" applyFill="1" applyBorder="1" applyAlignment="1">
      <alignment horizontal="center" vertical="center" shrinkToFit="1"/>
    </xf>
    <xf numFmtId="177" fontId="9" fillId="7" borderId="11" xfId="0" applyNumberFormat="1" applyFont="1" applyFill="1" applyBorder="1" applyAlignment="1">
      <alignment vertical="center"/>
    </xf>
    <xf numFmtId="177" fontId="9" fillId="7" borderId="11" xfId="1" applyNumberFormat="1" applyFont="1" applyFill="1" applyBorder="1" applyAlignment="1">
      <alignment vertical="center" shrinkToFit="1"/>
    </xf>
    <xf numFmtId="38" fontId="8" fillId="7" borderId="15" xfId="1" applyFont="1" applyFill="1" applyBorder="1" applyAlignment="1">
      <alignment horizontal="center" vertical="center" shrinkToFit="1"/>
    </xf>
    <xf numFmtId="177" fontId="19" fillId="7" borderId="11" xfId="0" applyNumberFormat="1" applyFont="1" applyFill="1" applyBorder="1" applyAlignment="1">
      <alignment vertical="center"/>
    </xf>
    <xf numFmtId="177" fontId="7" fillId="0" borderId="61" xfId="1" applyNumberFormat="1" applyFont="1" applyFill="1" applyBorder="1" applyAlignment="1">
      <alignment vertical="center" shrinkToFit="1"/>
    </xf>
    <xf numFmtId="177" fontId="19" fillId="5" borderId="62" xfId="0" applyNumberFormat="1" applyFont="1" applyFill="1" applyBorder="1" applyAlignment="1">
      <alignment vertical="center"/>
    </xf>
    <xf numFmtId="38" fontId="7" fillId="0" borderId="7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8" xfId="1" applyFont="1" applyFill="1" applyBorder="1" applyAlignment="1">
      <alignment horizontal="center" vertical="center" shrinkToFit="1"/>
    </xf>
    <xf numFmtId="177" fontId="7" fillId="0" borderId="53" xfId="0" applyNumberFormat="1" applyFont="1" applyBorder="1" applyAlignment="1">
      <alignment horizontal="center" vertical="center" shrinkToFit="1"/>
    </xf>
    <xf numFmtId="177" fontId="7" fillId="0" borderId="54" xfId="0" applyNumberFormat="1" applyFont="1" applyBorder="1" applyAlignment="1">
      <alignment horizontal="center" vertical="center" shrinkToFit="1"/>
    </xf>
    <xf numFmtId="38" fontId="7" fillId="0" borderId="55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13" fillId="0" borderId="0" xfId="1" applyFont="1" applyBorder="1" applyAlignment="1">
      <alignment horizontal="center"/>
    </xf>
    <xf numFmtId="38" fontId="13" fillId="0" borderId="14" xfId="1" applyFont="1" applyBorder="1" applyAlignment="1">
      <alignment horizontal="center"/>
    </xf>
    <xf numFmtId="38" fontId="13" fillId="0" borderId="15" xfId="1" applyFont="1" applyBorder="1" applyAlignment="1">
      <alignment horizontal="center"/>
    </xf>
    <xf numFmtId="38" fontId="13" fillId="0" borderId="19" xfId="1" applyFont="1" applyBorder="1" applyAlignment="1">
      <alignment horizontal="center"/>
    </xf>
    <xf numFmtId="38" fontId="13" fillId="0" borderId="40" xfId="1" applyFont="1" applyBorder="1" applyAlignment="1">
      <alignment horizontal="center" vertical="center"/>
    </xf>
    <xf numFmtId="38" fontId="13" fillId="0" borderId="47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48" xfId="1" applyFont="1" applyBorder="1" applyAlignment="1">
      <alignment horizontal="center"/>
    </xf>
    <xf numFmtId="38" fontId="13" fillId="0" borderId="42" xfId="1" applyFont="1" applyBorder="1" applyAlignment="1">
      <alignment horizontal="center"/>
    </xf>
    <xf numFmtId="38" fontId="13" fillId="0" borderId="0" xfId="1" applyFont="1" applyBorder="1" applyAlignment="1">
      <alignment horizontal="center" vertical="center"/>
    </xf>
    <xf numFmtId="38" fontId="13" fillId="0" borderId="48" xfId="1" applyFont="1" applyFill="1" applyBorder="1" applyAlignment="1">
      <alignment horizontal="center"/>
    </xf>
    <xf numFmtId="38" fontId="13" fillId="0" borderId="42" xfId="1" applyFont="1" applyFill="1" applyBorder="1" applyAlignment="1">
      <alignment horizontal="center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center"/>
    </xf>
    <xf numFmtId="38" fontId="13" fillId="0" borderId="26" xfId="1" applyFont="1" applyFill="1" applyBorder="1" applyAlignment="1">
      <alignment horizontal="center"/>
    </xf>
    <xf numFmtId="38" fontId="13" fillId="0" borderId="2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635B-D104-44DE-A3BB-93492E2C161B}">
  <sheetPr codeName="Sheet1"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C3" sqref="C3:D3"/>
      <selection pane="topRight" activeCell="C3" sqref="C3:D3"/>
      <selection pane="bottomLeft" activeCell="C3" sqref="C3:D3"/>
      <selection pane="bottomRight" activeCell="C3" sqref="C3:D3"/>
    </sheetView>
  </sheetViews>
  <sheetFormatPr defaultRowHeight="11.25"/>
  <cols>
    <col min="1" max="1" width="2.1640625" style="107" customWidth="1"/>
    <col min="2" max="2" width="4.1640625" style="107" customWidth="1"/>
    <col min="3" max="3" width="6" style="107" customWidth="1"/>
    <col min="4" max="12" width="10" style="107" customWidth="1"/>
    <col min="13" max="256" width="9.33203125" style="107"/>
    <col min="257" max="257" width="2.1640625" style="107" customWidth="1"/>
    <col min="258" max="258" width="4.1640625" style="107" customWidth="1"/>
    <col min="259" max="259" width="6" style="107" customWidth="1"/>
    <col min="260" max="268" width="10" style="107" customWidth="1"/>
    <col min="269" max="512" width="9.33203125" style="107"/>
    <col min="513" max="513" width="2.1640625" style="107" customWidth="1"/>
    <col min="514" max="514" width="4.1640625" style="107" customWidth="1"/>
    <col min="515" max="515" width="6" style="107" customWidth="1"/>
    <col min="516" max="524" width="10" style="107" customWidth="1"/>
    <col min="525" max="768" width="9.33203125" style="107"/>
    <col min="769" max="769" width="2.1640625" style="107" customWidth="1"/>
    <col min="770" max="770" width="4.1640625" style="107" customWidth="1"/>
    <col min="771" max="771" width="6" style="107" customWidth="1"/>
    <col min="772" max="780" width="10" style="107" customWidth="1"/>
    <col min="781" max="1024" width="9.33203125" style="107"/>
    <col min="1025" max="1025" width="2.1640625" style="107" customWidth="1"/>
    <col min="1026" max="1026" width="4.1640625" style="107" customWidth="1"/>
    <col min="1027" max="1027" width="6" style="107" customWidth="1"/>
    <col min="1028" max="1036" width="10" style="107" customWidth="1"/>
    <col min="1037" max="1280" width="9.33203125" style="107"/>
    <col min="1281" max="1281" width="2.1640625" style="107" customWidth="1"/>
    <col min="1282" max="1282" width="4.1640625" style="107" customWidth="1"/>
    <col min="1283" max="1283" width="6" style="107" customWidth="1"/>
    <col min="1284" max="1292" width="10" style="107" customWidth="1"/>
    <col min="1293" max="1536" width="9.33203125" style="107"/>
    <col min="1537" max="1537" width="2.1640625" style="107" customWidth="1"/>
    <col min="1538" max="1538" width="4.1640625" style="107" customWidth="1"/>
    <col min="1539" max="1539" width="6" style="107" customWidth="1"/>
    <col min="1540" max="1548" width="10" style="107" customWidth="1"/>
    <col min="1549" max="1792" width="9.33203125" style="107"/>
    <col min="1793" max="1793" width="2.1640625" style="107" customWidth="1"/>
    <col min="1794" max="1794" width="4.1640625" style="107" customWidth="1"/>
    <col min="1795" max="1795" width="6" style="107" customWidth="1"/>
    <col min="1796" max="1804" width="10" style="107" customWidth="1"/>
    <col min="1805" max="2048" width="9.33203125" style="107"/>
    <col min="2049" max="2049" width="2.1640625" style="107" customWidth="1"/>
    <col min="2050" max="2050" width="4.1640625" style="107" customWidth="1"/>
    <col min="2051" max="2051" width="6" style="107" customWidth="1"/>
    <col min="2052" max="2060" width="10" style="107" customWidth="1"/>
    <col min="2061" max="2304" width="9.33203125" style="107"/>
    <col min="2305" max="2305" width="2.1640625" style="107" customWidth="1"/>
    <col min="2306" max="2306" width="4.1640625" style="107" customWidth="1"/>
    <col min="2307" max="2307" width="6" style="107" customWidth="1"/>
    <col min="2308" max="2316" width="10" style="107" customWidth="1"/>
    <col min="2317" max="2560" width="9.33203125" style="107"/>
    <col min="2561" max="2561" width="2.1640625" style="107" customWidth="1"/>
    <col min="2562" max="2562" width="4.1640625" style="107" customWidth="1"/>
    <col min="2563" max="2563" width="6" style="107" customWidth="1"/>
    <col min="2564" max="2572" width="10" style="107" customWidth="1"/>
    <col min="2573" max="2816" width="9.33203125" style="107"/>
    <col min="2817" max="2817" width="2.1640625" style="107" customWidth="1"/>
    <col min="2818" max="2818" width="4.1640625" style="107" customWidth="1"/>
    <col min="2819" max="2819" width="6" style="107" customWidth="1"/>
    <col min="2820" max="2828" width="10" style="107" customWidth="1"/>
    <col min="2829" max="3072" width="9.33203125" style="107"/>
    <col min="3073" max="3073" width="2.1640625" style="107" customWidth="1"/>
    <col min="3074" max="3074" width="4.1640625" style="107" customWidth="1"/>
    <col min="3075" max="3075" width="6" style="107" customWidth="1"/>
    <col min="3076" max="3084" width="10" style="107" customWidth="1"/>
    <col min="3085" max="3328" width="9.33203125" style="107"/>
    <col min="3329" max="3329" width="2.1640625" style="107" customWidth="1"/>
    <col min="3330" max="3330" width="4.1640625" style="107" customWidth="1"/>
    <col min="3331" max="3331" width="6" style="107" customWidth="1"/>
    <col min="3332" max="3340" width="10" style="107" customWidth="1"/>
    <col min="3341" max="3584" width="9.33203125" style="107"/>
    <col min="3585" max="3585" width="2.1640625" style="107" customWidth="1"/>
    <col min="3586" max="3586" width="4.1640625" style="107" customWidth="1"/>
    <col min="3587" max="3587" width="6" style="107" customWidth="1"/>
    <col min="3588" max="3596" width="10" style="107" customWidth="1"/>
    <col min="3597" max="3840" width="9.33203125" style="107"/>
    <col min="3841" max="3841" width="2.1640625" style="107" customWidth="1"/>
    <col min="3842" max="3842" width="4.1640625" style="107" customWidth="1"/>
    <col min="3843" max="3843" width="6" style="107" customWidth="1"/>
    <col min="3844" max="3852" width="10" style="107" customWidth="1"/>
    <col min="3853" max="4096" width="9.33203125" style="107"/>
    <col min="4097" max="4097" width="2.1640625" style="107" customWidth="1"/>
    <col min="4098" max="4098" width="4.1640625" style="107" customWidth="1"/>
    <col min="4099" max="4099" width="6" style="107" customWidth="1"/>
    <col min="4100" max="4108" width="10" style="107" customWidth="1"/>
    <col min="4109" max="4352" width="9.33203125" style="107"/>
    <col min="4353" max="4353" width="2.1640625" style="107" customWidth="1"/>
    <col min="4354" max="4354" width="4.1640625" style="107" customWidth="1"/>
    <col min="4355" max="4355" width="6" style="107" customWidth="1"/>
    <col min="4356" max="4364" width="10" style="107" customWidth="1"/>
    <col min="4365" max="4608" width="9.33203125" style="107"/>
    <col min="4609" max="4609" width="2.1640625" style="107" customWidth="1"/>
    <col min="4610" max="4610" width="4.1640625" style="107" customWidth="1"/>
    <col min="4611" max="4611" width="6" style="107" customWidth="1"/>
    <col min="4612" max="4620" width="10" style="107" customWidth="1"/>
    <col min="4621" max="4864" width="9.33203125" style="107"/>
    <col min="4865" max="4865" width="2.1640625" style="107" customWidth="1"/>
    <col min="4866" max="4866" width="4.1640625" style="107" customWidth="1"/>
    <col min="4867" max="4867" width="6" style="107" customWidth="1"/>
    <col min="4868" max="4876" width="10" style="107" customWidth="1"/>
    <col min="4877" max="5120" width="9.33203125" style="107"/>
    <col min="5121" max="5121" width="2.1640625" style="107" customWidth="1"/>
    <col min="5122" max="5122" width="4.1640625" style="107" customWidth="1"/>
    <col min="5123" max="5123" width="6" style="107" customWidth="1"/>
    <col min="5124" max="5132" width="10" style="107" customWidth="1"/>
    <col min="5133" max="5376" width="9.33203125" style="107"/>
    <col min="5377" max="5377" width="2.1640625" style="107" customWidth="1"/>
    <col min="5378" max="5378" width="4.1640625" style="107" customWidth="1"/>
    <col min="5379" max="5379" width="6" style="107" customWidth="1"/>
    <col min="5380" max="5388" width="10" style="107" customWidth="1"/>
    <col min="5389" max="5632" width="9.33203125" style="107"/>
    <col min="5633" max="5633" width="2.1640625" style="107" customWidth="1"/>
    <col min="5634" max="5634" width="4.1640625" style="107" customWidth="1"/>
    <col min="5635" max="5635" width="6" style="107" customWidth="1"/>
    <col min="5636" max="5644" width="10" style="107" customWidth="1"/>
    <col min="5645" max="5888" width="9.33203125" style="107"/>
    <col min="5889" max="5889" width="2.1640625" style="107" customWidth="1"/>
    <col min="5890" max="5890" width="4.1640625" style="107" customWidth="1"/>
    <col min="5891" max="5891" width="6" style="107" customWidth="1"/>
    <col min="5892" max="5900" width="10" style="107" customWidth="1"/>
    <col min="5901" max="6144" width="9.33203125" style="107"/>
    <col min="6145" max="6145" width="2.1640625" style="107" customWidth="1"/>
    <col min="6146" max="6146" width="4.1640625" style="107" customWidth="1"/>
    <col min="6147" max="6147" width="6" style="107" customWidth="1"/>
    <col min="6148" max="6156" width="10" style="107" customWidth="1"/>
    <col min="6157" max="6400" width="9.33203125" style="107"/>
    <col min="6401" max="6401" width="2.1640625" style="107" customWidth="1"/>
    <col min="6402" max="6402" width="4.1640625" style="107" customWidth="1"/>
    <col min="6403" max="6403" width="6" style="107" customWidth="1"/>
    <col min="6404" max="6412" width="10" style="107" customWidth="1"/>
    <col min="6413" max="6656" width="9.33203125" style="107"/>
    <col min="6657" max="6657" width="2.1640625" style="107" customWidth="1"/>
    <col min="6658" max="6658" width="4.1640625" style="107" customWidth="1"/>
    <col min="6659" max="6659" width="6" style="107" customWidth="1"/>
    <col min="6660" max="6668" width="10" style="107" customWidth="1"/>
    <col min="6669" max="6912" width="9.33203125" style="107"/>
    <col min="6913" max="6913" width="2.1640625" style="107" customWidth="1"/>
    <col min="6914" max="6914" width="4.1640625" style="107" customWidth="1"/>
    <col min="6915" max="6915" width="6" style="107" customWidth="1"/>
    <col min="6916" max="6924" width="10" style="107" customWidth="1"/>
    <col min="6925" max="7168" width="9.33203125" style="107"/>
    <col min="7169" max="7169" width="2.1640625" style="107" customWidth="1"/>
    <col min="7170" max="7170" width="4.1640625" style="107" customWidth="1"/>
    <col min="7171" max="7171" width="6" style="107" customWidth="1"/>
    <col min="7172" max="7180" width="10" style="107" customWidth="1"/>
    <col min="7181" max="7424" width="9.33203125" style="107"/>
    <col min="7425" max="7425" width="2.1640625" style="107" customWidth="1"/>
    <col min="7426" max="7426" width="4.1640625" style="107" customWidth="1"/>
    <col min="7427" max="7427" width="6" style="107" customWidth="1"/>
    <col min="7428" max="7436" width="10" style="107" customWidth="1"/>
    <col min="7437" max="7680" width="9.33203125" style="107"/>
    <col min="7681" max="7681" width="2.1640625" style="107" customWidth="1"/>
    <col min="7682" max="7682" width="4.1640625" style="107" customWidth="1"/>
    <col min="7683" max="7683" width="6" style="107" customWidth="1"/>
    <col min="7684" max="7692" width="10" style="107" customWidth="1"/>
    <col min="7693" max="7936" width="9.33203125" style="107"/>
    <col min="7937" max="7937" width="2.1640625" style="107" customWidth="1"/>
    <col min="7938" max="7938" width="4.1640625" style="107" customWidth="1"/>
    <col min="7939" max="7939" width="6" style="107" customWidth="1"/>
    <col min="7940" max="7948" width="10" style="107" customWidth="1"/>
    <col min="7949" max="8192" width="9.33203125" style="107"/>
    <col min="8193" max="8193" width="2.1640625" style="107" customWidth="1"/>
    <col min="8194" max="8194" width="4.1640625" style="107" customWidth="1"/>
    <col min="8195" max="8195" width="6" style="107" customWidth="1"/>
    <col min="8196" max="8204" width="10" style="107" customWidth="1"/>
    <col min="8205" max="8448" width="9.33203125" style="107"/>
    <col min="8449" max="8449" width="2.1640625" style="107" customWidth="1"/>
    <col min="8450" max="8450" width="4.1640625" style="107" customWidth="1"/>
    <col min="8451" max="8451" width="6" style="107" customWidth="1"/>
    <col min="8452" max="8460" width="10" style="107" customWidth="1"/>
    <col min="8461" max="8704" width="9.33203125" style="107"/>
    <col min="8705" max="8705" width="2.1640625" style="107" customWidth="1"/>
    <col min="8706" max="8706" width="4.1640625" style="107" customWidth="1"/>
    <col min="8707" max="8707" width="6" style="107" customWidth="1"/>
    <col min="8708" max="8716" width="10" style="107" customWidth="1"/>
    <col min="8717" max="8960" width="9.33203125" style="107"/>
    <col min="8961" max="8961" width="2.1640625" style="107" customWidth="1"/>
    <col min="8962" max="8962" width="4.1640625" style="107" customWidth="1"/>
    <col min="8963" max="8963" width="6" style="107" customWidth="1"/>
    <col min="8964" max="8972" width="10" style="107" customWidth="1"/>
    <col min="8973" max="9216" width="9.33203125" style="107"/>
    <col min="9217" max="9217" width="2.1640625" style="107" customWidth="1"/>
    <col min="9218" max="9218" width="4.1640625" style="107" customWidth="1"/>
    <col min="9219" max="9219" width="6" style="107" customWidth="1"/>
    <col min="9220" max="9228" width="10" style="107" customWidth="1"/>
    <col min="9229" max="9472" width="9.33203125" style="107"/>
    <col min="9473" max="9473" width="2.1640625" style="107" customWidth="1"/>
    <col min="9474" max="9474" width="4.1640625" style="107" customWidth="1"/>
    <col min="9475" max="9475" width="6" style="107" customWidth="1"/>
    <col min="9476" max="9484" width="10" style="107" customWidth="1"/>
    <col min="9485" max="9728" width="9.33203125" style="107"/>
    <col min="9729" max="9729" width="2.1640625" style="107" customWidth="1"/>
    <col min="9730" max="9730" width="4.1640625" style="107" customWidth="1"/>
    <col min="9731" max="9731" width="6" style="107" customWidth="1"/>
    <col min="9732" max="9740" width="10" style="107" customWidth="1"/>
    <col min="9741" max="9984" width="9.33203125" style="107"/>
    <col min="9985" max="9985" width="2.1640625" style="107" customWidth="1"/>
    <col min="9986" max="9986" width="4.1640625" style="107" customWidth="1"/>
    <col min="9987" max="9987" width="6" style="107" customWidth="1"/>
    <col min="9988" max="9996" width="10" style="107" customWidth="1"/>
    <col min="9997" max="10240" width="9.33203125" style="107"/>
    <col min="10241" max="10241" width="2.1640625" style="107" customWidth="1"/>
    <col min="10242" max="10242" width="4.1640625" style="107" customWidth="1"/>
    <col min="10243" max="10243" width="6" style="107" customWidth="1"/>
    <col min="10244" max="10252" width="10" style="107" customWidth="1"/>
    <col min="10253" max="10496" width="9.33203125" style="107"/>
    <col min="10497" max="10497" width="2.1640625" style="107" customWidth="1"/>
    <col min="10498" max="10498" width="4.1640625" style="107" customWidth="1"/>
    <col min="10499" max="10499" width="6" style="107" customWidth="1"/>
    <col min="10500" max="10508" width="10" style="107" customWidth="1"/>
    <col min="10509" max="10752" width="9.33203125" style="107"/>
    <col min="10753" max="10753" width="2.1640625" style="107" customWidth="1"/>
    <col min="10754" max="10754" width="4.1640625" style="107" customWidth="1"/>
    <col min="10755" max="10755" width="6" style="107" customWidth="1"/>
    <col min="10756" max="10764" width="10" style="107" customWidth="1"/>
    <col min="10765" max="11008" width="9.33203125" style="107"/>
    <col min="11009" max="11009" width="2.1640625" style="107" customWidth="1"/>
    <col min="11010" max="11010" width="4.1640625" style="107" customWidth="1"/>
    <col min="11011" max="11011" width="6" style="107" customWidth="1"/>
    <col min="11012" max="11020" width="10" style="107" customWidth="1"/>
    <col min="11021" max="11264" width="9.33203125" style="107"/>
    <col min="11265" max="11265" width="2.1640625" style="107" customWidth="1"/>
    <col min="11266" max="11266" width="4.1640625" style="107" customWidth="1"/>
    <col min="11267" max="11267" width="6" style="107" customWidth="1"/>
    <col min="11268" max="11276" width="10" style="107" customWidth="1"/>
    <col min="11277" max="11520" width="9.33203125" style="107"/>
    <col min="11521" max="11521" width="2.1640625" style="107" customWidth="1"/>
    <col min="11522" max="11522" width="4.1640625" style="107" customWidth="1"/>
    <col min="11523" max="11523" width="6" style="107" customWidth="1"/>
    <col min="11524" max="11532" width="10" style="107" customWidth="1"/>
    <col min="11533" max="11776" width="9.33203125" style="107"/>
    <col min="11777" max="11777" width="2.1640625" style="107" customWidth="1"/>
    <col min="11778" max="11778" width="4.1640625" style="107" customWidth="1"/>
    <col min="11779" max="11779" width="6" style="107" customWidth="1"/>
    <col min="11780" max="11788" width="10" style="107" customWidth="1"/>
    <col min="11789" max="12032" width="9.33203125" style="107"/>
    <col min="12033" max="12033" width="2.1640625" style="107" customWidth="1"/>
    <col min="12034" max="12034" width="4.1640625" style="107" customWidth="1"/>
    <col min="12035" max="12035" width="6" style="107" customWidth="1"/>
    <col min="12036" max="12044" width="10" style="107" customWidth="1"/>
    <col min="12045" max="12288" width="9.33203125" style="107"/>
    <col min="12289" max="12289" width="2.1640625" style="107" customWidth="1"/>
    <col min="12290" max="12290" width="4.1640625" style="107" customWidth="1"/>
    <col min="12291" max="12291" width="6" style="107" customWidth="1"/>
    <col min="12292" max="12300" width="10" style="107" customWidth="1"/>
    <col min="12301" max="12544" width="9.33203125" style="107"/>
    <col min="12545" max="12545" width="2.1640625" style="107" customWidth="1"/>
    <col min="12546" max="12546" width="4.1640625" style="107" customWidth="1"/>
    <col min="12547" max="12547" width="6" style="107" customWidth="1"/>
    <col min="12548" max="12556" width="10" style="107" customWidth="1"/>
    <col min="12557" max="12800" width="9.33203125" style="107"/>
    <col min="12801" max="12801" width="2.1640625" style="107" customWidth="1"/>
    <col min="12802" max="12802" width="4.1640625" style="107" customWidth="1"/>
    <col min="12803" max="12803" width="6" style="107" customWidth="1"/>
    <col min="12804" max="12812" width="10" style="107" customWidth="1"/>
    <col min="12813" max="13056" width="9.33203125" style="107"/>
    <col min="13057" max="13057" width="2.1640625" style="107" customWidth="1"/>
    <col min="13058" max="13058" width="4.1640625" style="107" customWidth="1"/>
    <col min="13059" max="13059" width="6" style="107" customWidth="1"/>
    <col min="13060" max="13068" width="10" style="107" customWidth="1"/>
    <col min="13069" max="13312" width="9.33203125" style="107"/>
    <col min="13313" max="13313" width="2.1640625" style="107" customWidth="1"/>
    <col min="13314" max="13314" width="4.1640625" style="107" customWidth="1"/>
    <col min="13315" max="13315" width="6" style="107" customWidth="1"/>
    <col min="13316" max="13324" width="10" style="107" customWidth="1"/>
    <col min="13325" max="13568" width="9.33203125" style="107"/>
    <col min="13569" max="13569" width="2.1640625" style="107" customWidth="1"/>
    <col min="13570" max="13570" width="4.1640625" style="107" customWidth="1"/>
    <col min="13571" max="13571" width="6" style="107" customWidth="1"/>
    <col min="13572" max="13580" width="10" style="107" customWidth="1"/>
    <col min="13581" max="13824" width="9.33203125" style="107"/>
    <col min="13825" max="13825" width="2.1640625" style="107" customWidth="1"/>
    <col min="13826" max="13826" width="4.1640625" style="107" customWidth="1"/>
    <col min="13827" max="13827" width="6" style="107" customWidth="1"/>
    <col min="13828" max="13836" width="10" style="107" customWidth="1"/>
    <col min="13837" max="14080" width="9.33203125" style="107"/>
    <col min="14081" max="14081" width="2.1640625" style="107" customWidth="1"/>
    <col min="14082" max="14082" width="4.1640625" style="107" customWidth="1"/>
    <col min="14083" max="14083" width="6" style="107" customWidth="1"/>
    <col min="14084" max="14092" width="10" style="107" customWidth="1"/>
    <col min="14093" max="14336" width="9.33203125" style="107"/>
    <col min="14337" max="14337" width="2.1640625" style="107" customWidth="1"/>
    <col min="14338" max="14338" width="4.1640625" style="107" customWidth="1"/>
    <col min="14339" max="14339" width="6" style="107" customWidth="1"/>
    <col min="14340" max="14348" width="10" style="107" customWidth="1"/>
    <col min="14349" max="14592" width="9.33203125" style="107"/>
    <col min="14593" max="14593" width="2.1640625" style="107" customWidth="1"/>
    <col min="14594" max="14594" width="4.1640625" style="107" customWidth="1"/>
    <col min="14595" max="14595" width="6" style="107" customWidth="1"/>
    <col min="14596" max="14604" width="10" style="107" customWidth="1"/>
    <col min="14605" max="14848" width="9.33203125" style="107"/>
    <col min="14849" max="14849" width="2.1640625" style="107" customWidth="1"/>
    <col min="14850" max="14850" width="4.1640625" style="107" customWidth="1"/>
    <col min="14851" max="14851" width="6" style="107" customWidth="1"/>
    <col min="14852" max="14860" width="10" style="107" customWidth="1"/>
    <col min="14861" max="15104" width="9.33203125" style="107"/>
    <col min="15105" max="15105" width="2.1640625" style="107" customWidth="1"/>
    <col min="15106" max="15106" width="4.1640625" style="107" customWidth="1"/>
    <col min="15107" max="15107" width="6" style="107" customWidth="1"/>
    <col min="15108" max="15116" width="10" style="107" customWidth="1"/>
    <col min="15117" max="15360" width="9.33203125" style="107"/>
    <col min="15361" max="15361" width="2.1640625" style="107" customWidth="1"/>
    <col min="15362" max="15362" width="4.1640625" style="107" customWidth="1"/>
    <col min="15363" max="15363" width="6" style="107" customWidth="1"/>
    <col min="15364" max="15372" width="10" style="107" customWidth="1"/>
    <col min="15373" max="15616" width="9.33203125" style="107"/>
    <col min="15617" max="15617" width="2.1640625" style="107" customWidth="1"/>
    <col min="15618" max="15618" width="4.1640625" style="107" customWidth="1"/>
    <col min="15619" max="15619" width="6" style="107" customWidth="1"/>
    <col min="15620" max="15628" width="10" style="107" customWidth="1"/>
    <col min="15629" max="15872" width="9.33203125" style="107"/>
    <col min="15873" max="15873" width="2.1640625" style="107" customWidth="1"/>
    <col min="15874" max="15874" width="4.1640625" style="107" customWidth="1"/>
    <col min="15875" max="15875" width="6" style="107" customWidth="1"/>
    <col min="15876" max="15884" width="10" style="107" customWidth="1"/>
    <col min="15885" max="16128" width="9.33203125" style="107"/>
    <col min="16129" max="16129" width="2.1640625" style="107" customWidth="1"/>
    <col min="16130" max="16130" width="4.1640625" style="107" customWidth="1"/>
    <col min="16131" max="16131" width="6" style="107" customWidth="1"/>
    <col min="16132" max="16140" width="10" style="107" customWidth="1"/>
    <col min="16141" max="16384" width="9.33203125" style="107"/>
  </cols>
  <sheetData>
    <row r="1" spans="1:10" ht="19.5" customHeight="1">
      <c r="A1" s="106" t="s">
        <v>60</v>
      </c>
    </row>
    <row r="2" spans="1:10" s="108" customFormat="1" ht="19.5" customHeight="1"/>
    <row r="3" spans="1:10" s="108" customFormat="1" ht="19.5" customHeight="1">
      <c r="B3" s="108" t="s">
        <v>61</v>
      </c>
    </row>
    <row r="4" spans="1:10" s="108" customFormat="1" ht="19.5" customHeight="1"/>
    <row r="5" spans="1:10" s="108" customFormat="1" ht="19.5" customHeight="1">
      <c r="B5" s="109">
        <v>1</v>
      </c>
      <c r="C5" s="109" t="s">
        <v>62</v>
      </c>
    </row>
    <row r="6" spans="1:10" s="108" customFormat="1" ht="19.5" customHeight="1">
      <c r="B6" s="109"/>
      <c r="C6" s="108" t="s">
        <v>63</v>
      </c>
      <c r="D6" s="110" t="s">
        <v>64</v>
      </c>
      <c r="E6" s="110"/>
      <c r="F6" s="110"/>
      <c r="G6" s="110"/>
      <c r="H6" s="110"/>
      <c r="I6" s="110"/>
      <c r="J6" s="110"/>
    </row>
    <row r="7" spans="1:10" s="108" customFormat="1" ht="19.5" customHeight="1"/>
    <row r="8" spans="1:10" s="108" customFormat="1" ht="19.5" customHeight="1">
      <c r="B8" s="109">
        <v>2</v>
      </c>
      <c r="C8" s="109" t="s">
        <v>65</v>
      </c>
    </row>
    <row r="9" spans="1:10" s="108" customFormat="1" ht="19.5" customHeight="1">
      <c r="C9" s="108" t="s">
        <v>63</v>
      </c>
      <c r="D9" s="111" t="s">
        <v>66</v>
      </c>
      <c r="E9" s="111"/>
      <c r="F9" s="111"/>
      <c r="G9" s="111"/>
      <c r="H9" s="111"/>
      <c r="I9" s="111"/>
      <c r="J9" s="111"/>
    </row>
    <row r="10" spans="1:10" s="108" customFormat="1" ht="15.75" customHeight="1"/>
    <row r="11" spans="1:10" s="108" customFormat="1" ht="15.75" customHeight="1"/>
    <row r="12" spans="1:10" s="108" customFormat="1" ht="15.75" customHeight="1"/>
    <row r="13" spans="1:10" s="108" customFormat="1" ht="15.75" customHeight="1"/>
    <row r="14" spans="1:10" s="108" customFormat="1" ht="15.75" customHeight="1"/>
    <row r="15" spans="1:10" s="108" customFormat="1" ht="15.75" customHeight="1"/>
    <row r="16" spans="1:10" s="108" customFormat="1" ht="15.75" customHeight="1"/>
    <row r="17" s="108" customFormat="1" ht="15.75" customHeight="1"/>
    <row r="18" s="108" customFormat="1" ht="15.75" customHeight="1"/>
    <row r="19" s="108" customFormat="1" ht="14.25"/>
    <row r="20" s="108" customFormat="1" ht="14.25"/>
    <row r="21" s="108" customFormat="1" ht="14.25"/>
    <row r="22" s="108" customFormat="1" ht="14.25"/>
    <row r="23" s="108" customFormat="1" ht="14.25"/>
    <row r="24" s="108" customFormat="1" ht="14.25"/>
    <row r="25" s="108" customFormat="1" ht="14.25"/>
    <row r="26" s="108" customFormat="1" ht="14.25"/>
    <row r="27" s="108" customFormat="1" ht="14.25"/>
    <row r="28" s="108" customFormat="1" ht="14.25"/>
    <row r="29" s="108" customFormat="1" ht="14.25"/>
    <row r="30" s="108" customFormat="1" ht="14.25"/>
    <row r="31" s="108" customFormat="1" ht="14.25"/>
    <row r="32" s="108" customFormat="1" ht="14.25"/>
  </sheetData>
  <phoneticPr fontId="3"/>
  <pageMargins left="0.39370078740157483" right="0.19685039370078741" top="0.74803149606299213" bottom="0.55118110236220474" header="0.31496062992125984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83C6-6FBC-41BD-B684-044339E0C42E}">
  <sheetPr>
    <tabColor rgb="FF00B0F0"/>
  </sheetPr>
  <dimension ref="A1:E11"/>
  <sheetViews>
    <sheetView zoomScaleNormal="100" workbookViewId="0">
      <selection activeCell="C3" sqref="C3:D3"/>
    </sheetView>
  </sheetViews>
  <sheetFormatPr defaultRowHeight="11.25"/>
  <cols>
    <col min="1" max="1" width="10" customWidth="1"/>
    <col min="2" max="2" width="1.5" hidden="1" customWidth="1"/>
    <col min="3" max="5" width="28.33203125" customWidth="1"/>
    <col min="6" max="6" width="9.33203125" customWidth="1"/>
    <col min="257" max="257" width="10" customWidth="1"/>
    <col min="258" max="258" width="0" hidden="1" customWidth="1"/>
    <col min="259" max="261" width="28.33203125" customWidth="1"/>
    <col min="513" max="513" width="10" customWidth="1"/>
    <col min="514" max="514" width="0" hidden="1" customWidth="1"/>
    <col min="515" max="517" width="28.33203125" customWidth="1"/>
    <col min="769" max="769" width="10" customWidth="1"/>
    <col min="770" max="770" width="0" hidden="1" customWidth="1"/>
    <col min="771" max="773" width="28.33203125" customWidth="1"/>
    <col min="1025" max="1025" width="10" customWidth="1"/>
    <col min="1026" max="1026" width="0" hidden="1" customWidth="1"/>
    <col min="1027" max="1029" width="28.33203125" customWidth="1"/>
    <col min="1281" max="1281" width="10" customWidth="1"/>
    <col min="1282" max="1282" width="0" hidden="1" customWidth="1"/>
    <col min="1283" max="1285" width="28.33203125" customWidth="1"/>
    <col min="1537" max="1537" width="10" customWidth="1"/>
    <col min="1538" max="1538" width="0" hidden="1" customWidth="1"/>
    <col min="1539" max="1541" width="28.33203125" customWidth="1"/>
    <col min="1793" max="1793" width="10" customWidth="1"/>
    <col min="1794" max="1794" width="0" hidden="1" customWidth="1"/>
    <col min="1795" max="1797" width="28.33203125" customWidth="1"/>
    <col min="2049" max="2049" width="10" customWidth="1"/>
    <col min="2050" max="2050" width="0" hidden="1" customWidth="1"/>
    <col min="2051" max="2053" width="28.33203125" customWidth="1"/>
    <col min="2305" max="2305" width="10" customWidth="1"/>
    <col min="2306" max="2306" width="0" hidden="1" customWidth="1"/>
    <col min="2307" max="2309" width="28.33203125" customWidth="1"/>
    <col min="2561" max="2561" width="10" customWidth="1"/>
    <col min="2562" max="2562" width="0" hidden="1" customWidth="1"/>
    <col min="2563" max="2565" width="28.33203125" customWidth="1"/>
    <col min="2817" max="2817" width="10" customWidth="1"/>
    <col min="2818" max="2818" width="0" hidden="1" customWidth="1"/>
    <col min="2819" max="2821" width="28.33203125" customWidth="1"/>
    <col min="3073" max="3073" width="10" customWidth="1"/>
    <col min="3074" max="3074" width="0" hidden="1" customWidth="1"/>
    <col min="3075" max="3077" width="28.33203125" customWidth="1"/>
    <col min="3329" max="3329" width="10" customWidth="1"/>
    <col min="3330" max="3330" width="0" hidden="1" customWidth="1"/>
    <col min="3331" max="3333" width="28.33203125" customWidth="1"/>
    <col min="3585" max="3585" width="10" customWidth="1"/>
    <col min="3586" max="3586" width="0" hidden="1" customWidth="1"/>
    <col min="3587" max="3589" width="28.33203125" customWidth="1"/>
    <col min="3841" max="3841" width="10" customWidth="1"/>
    <col min="3842" max="3842" width="0" hidden="1" customWidth="1"/>
    <col min="3843" max="3845" width="28.33203125" customWidth="1"/>
    <col min="4097" max="4097" width="10" customWidth="1"/>
    <col min="4098" max="4098" width="0" hidden="1" customWidth="1"/>
    <col min="4099" max="4101" width="28.33203125" customWidth="1"/>
    <col min="4353" max="4353" width="10" customWidth="1"/>
    <col min="4354" max="4354" width="0" hidden="1" customWidth="1"/>
    <col min="4355" max="4357" width="28.33203125" customWidth="1"/>
    <col min="4609" max="4609" width="10" customWidth="1"/>
    <col min="4610" max="4610" width="0" hidden="1" customWidth="1"/>
    <col min="4611" max="4613" width="28.33203125" customWidth="1"/>
    <col min="4865" max="4865" width="10" customWidth="1"/>
    <col min="4866" max="4866" width="0" hidden="1" customWidth="1"/>
    <col min="4867" max="4869" width="28.33203125" customWidth="1"/>
    <col min="5121" max="5121" width="10" customWidth="1"/>
    <col min="5122" max="5122" width="0" hidden="1" customWidth="1"/>
    <col min="5123" max="5125" width="28.33203125" customWidth="1"/>
    <col min="5377" max="5377" width="10" customWidth="1"/>
    <col min="5378" max="5378" width="0" hidden="1" customWidth="1"/>
    <col min="5379" max="5381" width="28.33203125" customWidth="1"/>
    <col min="5633" max="5633" width="10" customWidth="1"/>
    <col min="5634" max="5634" width="0" hidden="1" customWidth="1"/>
    <col min="5635" max="5637" width="28.33203125" customWidth="1"/>
    <col min="5889" max="5889" width="10" customWidth="1"/>
    <col min="5890" max="5890" width="0" hidden="1" customWidth="1"/>
    <col min="5891" max="5893" width="28.33203125" customWidth="1"/>
    <col min="6145" max="6145" width="10" customWidth="1"/>
    <col min="6146" max="6146" width="0" hidden="1" customWidth="1"/>
    <col min="6147" max="6149" width="28.33203125" customWidth="1"/>
    <col min="6401" max="6401" width="10" customWidth="1"/>
    <col min="6402" max="6402" width="0" hidden="1" customWidth="1"/>
    <col min="6403" max="6405" width="28.33203125" customWidth="1"/>
    <col min="6657" max="6657" width="10" customWidth="1"/>
    <col min="6658" max="6658" width="0" hidden="1" customWidth="1"/>
    <col min="6659" max="6661" width="28.33203125" customWidth="1"/>
    <col min="6913" max="6913" width="10" customWidth="1"/>
    <col min="6914" max="6914" width="0" hidden="1" customWidth="1"/>
    <col min="6915" max="6917" width="28.33203125" customWidth="1"/>
    <col min="7169" max="7169" width="10" customWidth="1"/>
    <col min="7170" max="7170" width="0" hidden="1" customWidth="1"/>
    <col min="7171" max="7173" width="28.33203125" customWidth="1"/>
    <col min="7425" max="7425" width="10" customWidth="1"/>
    <col min="7426" max="7426" width="0" hidden="1" customWidth="1"/>
    <col min="7427" max="7429" width="28.33203125" customWidth="1"/>
    <col min="7681" max="7681" width="10" customWidth="1"/>
    <col min="7682" max="7682" width="0" hidden="1" customWidth="1"/>
    <col min="7683" max="7685" width="28.33203125" customWidth="1"/>
    <col min="7937" max="7937" width="10" customWidth="1"/>
    <col min="7938" max="7938" width="0" hidden="1" customWidth="1"/>
    <col min="7939" max="7941" width="28.33203125" customWidth="1"/>
    <col min="8193" max="8193" width="10" customWidth="1"/>
    <col min="8194" max="8194" width="0" hidden="1" customWidth="1"/>
    <col min="8195" max="8197" width="28.33203125" customWidth="1"/>
    <col min="8449" max="8449" width="10" customWidth="1"/>
    <col min="8450" max="8450" width="0" hidden="1" customWidth="1"/>
    <col min="8451" max="8453" width="28.33203125" customWidth="1"/>
    <col min="8705" max="8705" width="10" customWidth="1"/>
    <col min="8706" max="8706" width="0" hidden="1" customWidth="1"/>
    <col min="8707" max="8709" width="28.33203125" customWidth="1"/>
    <col min="8961" max="8961" width="10" customWidth="1"/>
    <col min="8962" max="8962" width="0" hidden="1" customWidth="1"/>
    <col min="8963" max="8965" width="28.33203125" customWidth="1"/>
    <col min="9217" max="9217" width="10" customWidth="1"/>
    <col min="9218" max="9218" width="0" hidden="1" customWidth="1"/>
    <col min="9219" max="9221" width="28.33203125" customWidth="1"/>
    <col min="9473" max="9473" width="10" customWidth="1"/>
    <col min="9474" max="9474" width="0" hidden="1" customWidth="1"/>
    <col min="9475" max="9477" width="28.33203125" customWidth="1"/>
    <col min="9729" max="9729" width="10" customWidth="1"/>
    <col min="9730" max="9730" width="0" hidden="1" customWidth="1"/>
    <col min="9731" max="9733" width="28.33203125" customWidth="1"/>
    <col min="9985" max="9985" width="10" customWidth="1"/>
    <col min="9986" max="9986" width="0" hidden="1" customWidth="1"/>
    <col min="9987" max="9989" width="28.33203125" customWidth="1"/>
    <col min="10241" max="10241" width="10" customWidth="1"/>
    <col min="10242" max="10242" width="0" hidden="1" customWidth="1"/>
    <col min="10243" max="10245" width="28.33203125" customWidth="1"/>
    <col min="10497" max="10497" width="10" customWidth="1"/>
    <col min="10498" max="10498" width="0" hidden="1" customWidth="1"/>
    <col min="10499" max="10501" width="28.33203125" customWidth="1"/>
    <col min="10753" max="10753" width="10" customWidth="1"/>
    <col min="10754" max="10754" width="0" hidden="1" customWidth="1"/>
    <col min="10755" max="10757" width="28.33203125" customWidth="1"/>
    <col min="11009" max="11009" width="10" customWidth="1"/>
    <col min="11010" max="11010" width="0" hidden="1" customWidth="1"/>
    <col min="11011" max="11013" width="28.33203125" customWidth="1"/>
    <col min="11265" max="11265" width="10" customWidth="1"/>
    <col min="11266" max="11266" width="0" hidden="1" customWidth="1"/>
    <col min="11267" max="11269" width="28.33203125" customWidth="1"/>
    <col min="11521" max="11521" width="10" customWidth="1"/>
    <col min="11522" max="11522" width="0" hidden="1" customWidth="1"/>
    <col min="11523" max="11525" width="28.33203125" customWidth="1"/>
    <col min="11777" max="11777" width="10" customWidth="1"/>
    <col min="11778" max="11778" width="0" hidden="1" customWidth="1"/>
    <col min="11779" max="11781" width="28.33203125" customWidth="1"/>
    <col min="12033" max="12033" width="10" customWidth="1"/>
    <col min="12034" max="12034" width="0" hidden="1" customWidth="1"/>
    <col min="12035" max="12037" width="28.33203125" customWidth="1"/>
    <col min="12289" max="12289" width="10" customWidth="1"/>
    <col min="12290" max="12290" width="0" hidden="1" customWidth="1"/>
    <col min="12291" max="12293" width="28.33203125" customWidth="1"/>
    <col min="12545" max="12545" width="10" customWidth="1"/>
    <col min="12546" max="12546" width="0" hidden="1" customWidth="1"/>
    <col min="12547" max="12549" width="28.33203125" customWidth="1"/>
    <col min="12801" max="12801" width="10" customWidth="1"/>
    <col min="12802" max="12802" width="0" hidden="1" customWidth="1"/>
    <col min="12803" max="12805" width="28.33203125" customWidth="1"/>
    <col min="13057" max="13057" width="10" customWidth="1"/>
    <col min="13058" max="13058" width="0" hidden="1" customWidth="1"/>
    <col min="13059" max="13061" width="28.33203125" customWidth="1"/>
    <col min="13313" max="13313" width="10" customWidth="1"/>
    <col min="13314" max="13314" width="0" hidden="1" customWidth="1"/>
    <col min="13315" max="13317" width="28.33203125" customWidth="1"/>
    <col min="13569" max="13569" width="10" customWidth="1"/>
    <col min="13570" max="13570" width="0" hidden="1" customWidth="1"/>
    <col min="13571" max="13573" width="28.33203125" customWidth="1"/>
    <col min="13825" max="13825" width="10" customWidth="1"/>
    <col min="13826" max="13826" width="0" hidden="1" customWidth="1"/>
    <col min="13827" max="13829" width="28.33203125" customWidth="1"/>
    <col min="14081" max="14081" width="10" customWidth="1"/>
    <col min="14082" max="14082" width="0" hidden="1" customWidth="1"/>
    <col min="14083" max="14085" width="28.33203125" customWidth="1"/>
    <col min="14337" max="14337" width="10" customWidth="1"/>
    <col min="14338" max="14338" width="0" hidden="1" customWidth="1"/>
    <col min="14339" max="14341" width="28.33203125" customWidth="1"/>
    <col min="14593" max="14593" width="10" customWidth="1"/>
    <col min="14594" max="14594" width="0" hidden="1" customWidth="1"/>
    <col min="14595" max="14597" width="28.33203125" customWidth="1"/>
    <col min="14849" max="14849" width="10" customWidth="1"/>
    <col min="14850" max="14850" width="0" hidden="1" customWidth="1"/>
    <col min="14851" max="14853" width="28.33203125" customWidth="1"/>
    <col min="15105" max="15105" width="10" customWidth="1"/>
    <col min="15106" max="15106" width="0" hidden="1" customWidth="1"/>
    <col min="15107" max="15109" width="28.33203125" customWidth="1"/>
    <col min="15361" max="15361" width="10" customWidth="1"/>
    <col min="15362" max="15362" width="0" hidden="1" customWidth="1"/>
    <col min="15363" max="15365" width="28.33203125" customWidth="1"/>
    <col min="15617" max="15617" width="10" customWidth="1"/>
    <col min="15618" max="15618" width="0" hidden="1" customWidth="1"/>
    <col min="15619" max="15621" width="28.33203125" customWidth="1"/>
    <col min="15873" max="15873" width="10" customWidth="1"/>
    <col min="15874" max="15874" width="0" hidden="1" customWidth="1"/>
    <col min="15875" max="15877" width="28.33203125" customWidth="1"/>
    <col min="16129" max="16129" width="10" customWidth="1"/>
    <col min="16130" max="16130" width="0" hidden="1" customWidth="1"/>
    <col min="16131" max="16133" width="28.33203125" customWidth="1"/>
  </cols>
  <sheetData>
    <row r="1" spans="1:5" ht="30" customHeight="1">
      <c r="A1" s="121" t="s">
        <v>0</v>
      </c>
      <c r="B1" s="121"/>
      <c r="C1" s="121"/>
      <c r="D1" s="121"/>
    </row>
    <row r="2" spans="1:5" ht="16.5" customHeight="1" thickBot="1">
      <c r="C2" t="s">
        <v>1</v>
      </c>
    </row>
    <row r="3" spans="1:5" ht="26.25" customHeight="1" thickBot="1">
      <c r="C3" s="122">
        <v>55</v>
      </c>
      <c r="D3" s="123"/>
      <c r="E3" s="1"/>
    </row>
    <row r="4" spans="1:5" ht="30" customHeight="1" thickBot="1">
      <c r="C4" s="2"/>
      <c r="D4" s="3"/>
      <c r="E4" s="4" t="s">
        <v>2</v>
      </c>
    </row>
    <row r="5" spans="1:5" ht="38.25" customHeight="1" thickBot="1">
      <c r="C5" s="3"/>
      <c r="D5" s="124" t="s">
        <v>3</v>
      </c>
      <c r="E5" s="125"/>
    </row>
    <row r="6" spans="1:5" ht="38.25" customHeight="1">
      <c r="C6" s="5" t="s">
        <v>4</v>
      </c>
      <c r="D6" s="6"/>
      <c r="E6" s="126"/>
    </row>
    <row r="7" spans="1:5" ht="38.25" customHeight="1" thickBot="1">
      <c r="C7" s="7" t="s">
        <v>5</v>
      </c>
      <c r="D7" s="8">
        <f>'②-4寮・保 (2)'!U19</f>
        <v>55588</v>
      </c>
      <c r="E7" s="127"/>
    </row>
    <row r="8" spans="1:5" ht="38.25" customHeight="1">
      <c r="C8" s="128" t="s">
        <v>6</v>
      </c>
      <c r="D8" s="9" t="s">
        <v>7</v>
      </c>
      <c r="E8" s="112" t="s">
        <v>8</v>
      </c>
    </row>
    <row r="9" spans="1:5" ht="38.25" customHeight="1" thickBot="1">
      <c r="C9" s="120"/>
      <c r="D9" s="8">
        <f>'②-4寮・保 (2)'!U36</f>
        <v>61154</v>
      </c>
      <c r="E9" s="113">
        <f>D9-D7</f>
        <v>5566</v>
      </c>
    </row>
    <row r="10" spans="1:5" ht="38.25" customHeight="1">
      <c r="C10" s="119" t="s">
        <v>9</v>
      </c>
      <c r="D10" s="10" t="s">
        <v>10</v>
      </c>
      <c r="E10" s="112" t="s">
        <v>8</v>
      </c>
    </row>
    <row r="11" spans="1:5" ht="38.25" customHeight="1" thickBot="1">
      <c r="C11" s="120"/>
      <c r="D11" s="8">
        <f>'②-4寮・保 (2)'!U53</f>
        <v>70042</v>
      </c>
      <c r="E11" s="114">
        <f>D11-D7</f>
        <v>14454</v>
      </c>
    </row>
  </sheetData>
  <mergeCells count="6">
    <mergeCell ref="C10:C11"/>
    <mergeCell ref="A1:D1"/>
    <mergeCell ref="C3:D3"/>
    <mergeCell ref="D5:E5"/>
    <mergeCell ref="E6:E7"/>
    <mergeCell ref="C8:C9"/>
  </mergeCells>
  <phoneticPr fontId="3"/>
  <pageMargins left="0.39370078740157483" right="0.19685039370078741" top="0.74803149606299213" bottom="0.55118110236220474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6F605-85BC-4728-A978-5D79950CF93E}">
  <sheetPr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0" hidden="1" customWidth="1"/>
    <col min="259" max="259" width="24" customWidth="1"/>
    <col min="260" max="260" width="33.33203125" customWidth="1"/>
    <col min="261" max="261" width="25" customWidth="1"/>
    <col min="262" max="262" width="33.33203125" customWidth="1"/>
    <col min="263" max="263" width="25" customWidth="1"/>
    <col min="264" max="264" width="33.33203125" customWidth="1"/>
    <col min="265" max="265" width="25" customWidth="1"/>
    <col min="513" max="513" width="9.83203125" customWidth="1"/>
    <col min="514" max="514" width="0" hidden="1" customWidth="1"/>
    <col min="515" max="515" width="24" customWidth="1"/>
    <col min="516" max="516" width="33.33203125" customWidth="1"/>
    <col min="517" max="517" width="25" customWidth="1"/>
    <col min="518" max="518" width="33.33203125" customWidth="1"/>
    <col min="519" max="519" width="25" customWidth="1"/>
    <col min="520" max="520" width="33.33203125" customWidth="1"/>
    <col min="521" max="521" width="25" customWidth="1"/>
    <col min="769" max="769" width="9.83203125" customWidth="1"/>
    <col min="770" max="770" width="0" hidden="1" customWidth="1"/>
    <col min="771" max="771" width="24" customWidth="1"/>
    <col min="772" max="772" width="33.33203125" customWidth="1"/>
    <col min="773" max="773" width="25" customWidth="1"/>
    <col min="774" max="774" width="33.33203125" customWidth="1"/>
    <col min="775" max="775" width="25" customWidth="1"/>
    <col min="776" max="776" width="33.33203125" customWidth="1"/>
    <col min="777" max="777" width="25" customWidth="1"/>
    <col min="1025" max="1025" width="9.83203125" customWidth="1"/>
    <col min="1026" max="1026" width="0" hidden="1" customWidth="1"/>
    <col min="1027" max="1027" width="24" customWidth="1"/>
    <col min="1028" max="1028" width="33.33203125" customWidth="1"/>
    <col min="1029" max="1029" width="25" customWidth="1"/>
    <col min="1030" max="1030" width="33.33203125" customWidth="1"/>
    <col min="1031" max="1031" width="25" customWidth="1"/>
    <col min="1032" max="1032" width="33.33203125" customWidth="1"/>
    <col min="1033" max="1033" width="25" customWidth="1"/>
    <col min="1281" max="1281" width="9.83203125" customWidth="1"/>
    <col min="1282" max="1282" width="0" hidden="1" customWidth="1"/>
    <col min="1283" max="1283" width="24" customWidth="1"/>
    <col min="1284" max="1284" width="33.33203125" customWidth="1"/>
    <col min="1285" max="1285" width="25" customWidth="1"/>
    <col min="1286" max="1286" width="33.33203125" customWidth="1"/>
    <col min="1287" max="1287" width="25" customWidth="1"/>
    <col min="1288" max="1288" width="33.33203125" customWidth="1"/>
    <col min="1289" max="1289" width="25" customWidth="1"/>
    <col min="1537" max="1537" width="9.83203125" customWidth="1"/>
    <col min="1538" max="1538" width="0" hidden="1" customWidth="1"/>
    <col min="1539" max="1539" width="24" customWidth="1"/>
    <col min="1540" max="1540" width="33.33203125" customWidth="1"/>
    <col min="1541" max="1541" width="25" customWidth="1"/>
    <col min="1542" max="1542" width="33.33203125" customWidth="1"/>
    <col min="1543" max="1543" width="25" customWidth="1"/>
    <col min="1544" max="1544" width="33.33203125" customWidth="1"/>
    <col min="1545" max="1545" width="25" customWidth="1"/>
    <col min="1793" max="1793" width="9.83203125" customWidth="1"/>
    <col min="1794" max="1794" width="0" hidden="1" customWidth="1"/>
    <col min="1795" max="1795" width="24" customWidth="1"/>
    <col min="1796" max="1796" width="33.33203125" customWidth="1"/>
    <col min="1797" max="1797" width="25" customWidth="1"/>
    <col min="1798" max="1798" width="33.33203125" customWidth="1"/>
    <col min="1799" max="1799" width="25" customWidth="1"/>
    <col min="1800" max="1800" width="33.33203125" customWidth="1"/>
    <col min="1801" max="1801" width="25" customWidth="1"/>
    <col min="2049" max="2049" width="9.83203125" customWidth="1"/>
    <col min="2050" max="2050" width="0" hidden="1" customWidth="1"/>
    <col min="2051" max="2051" width="24" customWidth="1"/>
    <col min="2052" max="2052" width="33.33203125" customWidth="1"/>
    <col min="2053" max="2053" width="25" customWidth="1"/>
    <col min="2054" max="2054" width="33.33203125" customWidth="1"/>
    <col min="2055" max="2055" width="25" customWidth="1"/>
    <col min="2056" max="2056" width="33.33203125" customWidth="1"/>
    <col min="2057" max="2057" width="25" customWidth="1"/>
    <col min="2305" max="2305" width="9.83203125" customWidth="1"/>
    <col min="2306" max="2306" width="0" hidden="1" customWidth="1"/>
    <col min="2307" max="2307" width="24" customWidth="1"/>
    <col min="2308" max="2308" width="33.33203125" customWidth="1"/>
    <col min="2309" max="2309" width="25" customWidth="1"/>
    <col min="2310" max="2310" width="33.33203125" customWidth="1"/>
    <col min="2311" max="2311" width="25" customWidth="1"/>
    <col min="2312" max="2312" width="33.33203125" customWidth="1"/>
    <col min="2313" max="2313" width="25" customWidth="1"/>
    <col min="2561" max="2561" width="9.83203125" customWidth="1"/>
    <col min="2562" max="2562" width="0" hidden="1" customWidth="1"/>
    <col min="2563" max="2563" width="24" customWidth="1"/>
    <col min="2564" max="2564" width="33.33203125" customWidth="1"/>
    <col min="2565" max="2565" width="25" customWidth="1"/>
    <col min="2566" max="2566" width="33.33203125" customWidth="1"/>
    <col min="2567" max="2567" width="25" customWidth="1"/>
    <col min="2568" max="2568" width="33.33203125" customWidth="1"/>
    <col min="2569" max="2569" width="25" customWidth="1"/>
    <col min="2817" max="2817" width="9.83203125" customWidth="1"/>
    <col min="2818" max="2818" width="0" hidden="1" customWidth="1"/>
    <col min="2819" max="2819" width="24" customWidth="1"/>
    <col min="2820" max="2820" width="33.33203125" customWidth="1"/>
    <col min="2821" max="2821" width="25" customWidth="1"/>
    <col min="2822" max="2822" width="33.33203125" customWidth="1"/>
    <col min="2823" max="2823" width="25" customWidth="1"/>
    <col min="2824" max="2824" width="33.33203125" customWidth="1"/>
    <col min="2825" max="2825" width="25" customWidth="1"/>
    <col min="3073" max="3073" width="9.83203125" customWidth="1"/>
    <col min="3074" max="3074" width="0" hidden="1" customWidth="1"/>
    <col min="3075" max="3075" width="24" customWidth="1"/>
    <col min="3076" max="3076" width="33.33203125" customWidth="1"/>
    <col min="3077" max="3077" width="25" customWidth="1"/>
    <col min="3078" max="3078" width="33.33203125" customWidth="1"/>
    <col min="3079" max="3079" width="25" customWidth="1"/>
    <col min="3080" max="3080" width="33.33203125" customWidth="1"/>
    <col min="3081" max="3081" width="25" customWidth="1"/>
    <col min="3329" max="3329" width="9.83203125" customWidth="1"/>
    <col min="3330" max="3330" width="0" hidden="1" customWidth="1"/>
    <col min="3331" max="3331" width="24" customWidth="1"/>
    <col min="3332" max="3332" width="33.33203125" customWidth="1"/>
    <col min="3333" max="3333" width="25" customWidth="1"/>
    <col min="3334" max="3334" width="33.33203125" customWidth="1"/>
    <col min="3335" max="3335" width="25" customWidth="1"/>
    <col min="3336" max="3336" width="33.33203125" customWidth="1"/>
    <col min="3337" max="3337" width="25" customWidth="1"/>
    <col min="3585" max="3585" width="9.83203125" customWidth="1"/>
    <col min="3586" max="3586" width="0" hidden="1" customWidth="1"/>
    <col min="3587" max="3587" width="24" customWidth="1"/>
    <col min="3588" max="3588" width="33.33203125" customWidth="1"/>
    <col min="3589" max="3589" width="25" customWidth="1"/>
    <col min="3590" max="3590" width="33.33203125" customWidth="1"/>
    <col min="3591" max="3591" width="25" customWidth="1"/>
    <col min="3592" max="3592" width="33.33203125" customWidth="1"/>
    <col min="3593" max="3593" width="25" customWidth="1"/>
    <col min="3841" max="3841" width="9.83203125" customWidth="1"/>
    <col min="3842" max="3842" width="0" hidden="1" customWidth="1"/>
    <col min="3843" max="3843" width="24" customWidth="1"/>
    <col min="3844" max="3844" width="33.33203125" customWidth="1"/>
    <col min="3845" max="3845" width="25" customWidth="1"/>
    <col min="3846" max="3846" width="33.33203125" customWidth="1"/>
    <col min="3847" max="3847" width="25" customWidth="1"/>
    <col min="3848" max="3848" width="33.33203125" customWidth="1"/>
    <col min="3849" max="3849" width="25" customWidth="1"/>
    <col min="4097" max="4097" width="9.83203125" customWidth="1"/>
    <col min="4098" max="4098" width="0" hidden="1" customWidth="1"/>
    <col min="4099" max="4099" width="24" customWidth="1"/>
    <col min="4100" max="4100" width="33.33203125" customWidth="1"/>
    <col min="4101" max="4101" width="25" customWidth="1"/>
    <col min="4102" max="4102" width="33.33203125" customWidth="1"/>
    <col min="4103" max="4103" width="25" customWidth="1"/>
    <col min="4104" max="4104" width="33.33203125" customWidth="1"/>
    <col min="4105" max="4105" width="25" customWidth="1"/>
    <col min="4353" max="4353" width="9.83203125" customWidth="1"/>
    <col min="4354" max="4354" width="0" hidden="1" customWidth="1"/>
    <col min="4355" max="4355" width="24" customWidth="1"/>
    <col min="4356" max="4356" width="33.33203125" customWidth="1"/>
    <col min="4357" max="4357" width="25" customWidth="1"/>
    <col min="4358" max="4358" width="33.33203125" customWidth="1"/>
    <col min="4359" max="4359" width="25" customWidth="1"/>
    <col min="4360" max="4360" width="33.33203125" customWidth="1"/>
    <col min="4361" max="4361" width="25" customWidth="1"/>
    <col min="4609" max="4609" width="9.83203125" customWidth="1"/>
    <col min="4610" max="4610" width="0" hidden="1" customWidth="1"/>
    <col min="4611" max="4611" width="24" customWidth="1"/>
    <col min="4612" max="4612" width="33.33203125" customWidth="1"/>
    <col min="4613" max="4613" width="25" customWidth="1"/>
    <col min="4614" max="4614" width="33.33203125" customWidth="1"/>
    <col min="4615" max="4615" width="25" customWidth="1"/>
    <col min="4616" max="4616" width="33.33203125" customWidth="1"/>
    <col min="4617" max="4617" width="25" customWidth="1"/>
    <col min="4865" max="4865" width="9.83203125" customWidth="1"/>
    <col min="4866" max="4866" width="0" hidden="1" customWidth="1"/>
    <col min="4867" max="4867" width="24" customWidth="1"/>
    <col min="4868" max="4868" width="33.33203125" customWidth="1"/>
    <col min="4869" max="4869" width="25" customWidth="1"/>
    <col min="4870" max="4870" width="33.33203125" customWidth="1"/>
    <col min="4871" max="4871" width="25" customWidth="1"/>
    <col min="4872" max="4872" width="33.33203125" customWidth="1"/>
    <col min="4873" max="4873" width="25" customWidth="1"/>
    <col min="5121" max="5121" width="9.83203125" customWidth="1"/>
    <col min="5122" max="5122" width="0" hidden="1" customWidth="1"/>
    <col min="5123" max="5123" width="24" customWidth="1"/>
    <col min="5124" max="5124" width="33.33203125" customWidth="1"/>
    <col min="5125" max="5125" width="25" customWidth="1"/>
    <col min="5126" max="5126" width="33.33203125" customWidth="1"/>
    <col min="5127" max="5127" width="25" customWidth="1"/>
    <col min="5128" max="5128" width="33.33203125" customWidth="1"/>
    <col min="5129" max="5129" width="25" customWidth="1"/>
    <col min="5377" max="5377" width="9.83203125" customWidth="1"/>
    <col min="5378" max="5378" width="0" hidden="1" customWidth="1"/>
    <col min="5379" max="5379" width="24" customWidth="1"/>
    <col min="5380" max="5380" width="33.33203125" customWidth="1"/>
    <col min="5381" max="5381" width="25" customWidth="1"/>
    <col min="5382" max="5382" width="33.33203125" customWidth="1"/>
    <col min="5383" max="5383" width="25" customWidth="1"/>
    <col min="5384" max="5384" width="33.33203125" customWidth="1"/>
    <col min="5385" max="5385" width="25" customWidth="1"/>
    <col min="5633" max="5633" width="9.83203125" customWidth="1"/>
    <col min="5634" max="5634" width="0" hidden="1" customWidth="1"/>
    <col min="5635" max="5635" width="24" customWidth="1"/>
    <col min="5636" max="5636" width="33.33203125" customWidth="1"/>
    <col min="5637" max="5637" width="25" customWidth="1"/>
    <col min="5638" max="5638" width="33.33203125" customWidth="1"/>
    <col min="5639" max="5639" width="25" customWidth="1"/>
    <col min="5640" max="5640" width="33.33203125" customWidth="1"/>
    <col min="5641" max="5641" width="25" customWidth="1"/>
    <col min="5889" max="5889" width="9.83203125" customWidth="1"/>
    <col min="5890" max="5890" width="0" hidden="1" customWidth="1"/>
    <col min="5891" max="5891" width="24" customWidth="1"/>
    <col min="5892" max="5892" width="33.33203125" customWidth="1"/>
    <col min="5893" max="5893" width="25" customWidth="1"/>
    <col min="5894" max="5894" width="33.33203125" customWidth="1"/>
    <col min="5895" max="5895" width="25" customWidth="1"/>
    <col min="5896" max="5896" width="33.33203125" customWidth="1"/>
    <col min="5897" max="5897" width="25" customWidth="1"/>
    <col min="6145" max="6145" width="9.83203125" customWidth="1"/>
    <col min="6146" max="6146" width="0" hidden="1" customWidth="1"/>
    <col min="6147" max="6147" width="24" customWidth="1"/>
    <col min="6148" max="6148" width="33.33203125" customWidth="1"/>
    <col min="6149" max="6149" width="25" customWidth="1"/>
    <col min="6150" max="6150" width="33.33203125" customWidth="1"/>
    <col min="6151" max="6151" width="25" customWidth="1"/>
    <col min="6152" max="6152" width="33.33203125" customWidth="1"/>
    <col min="6153" max="6153" width="25" customWidth="1"/>
    <col min="6401" max="6401" width="9.83203125" customWidth="1"/>
    <col min="6402" max="6402" width="0" hidden="1" customWidth="1"/>
    <col min="6403" max="6403" width="24" customWidth="1"/>
    <col min="6404" max="6404" width="33.33203125" customWidth="1"/>
    <col min="6405" max="6405" width="25" customWidth="1"/>
    <col min="6406" max="6406" width="33.33203125" customWidth="1"/>
    <col min="6407" max="6407" width="25" customWidth="1"/>
    <col min="6408" max="6408" width="33.33203125" customWidth="1"/>
    <col min="6409" max="6409" width="25" customWidth="1"/>
    <col min="6657" max="6657" width="9.83203125" customWidth="1"/>
    <col min="6658" max="6658" width="0" hidden="1" customWidth="1"/>
    <col min="6659" max="6659" width="24" customWidth="1"/>
    <col min="6660" max="6660" width="33.33203125" customWidth="1"/>
    <col min="6661" max="6661" width="25" customWidth="1"/>
    <col min="6662" max="6662" width="33.33203125" customWidth="1"/>
    <col min="6663" max="6663" width="25" customWidth="1"/>
    <col min="6664" max="6664" width="33.33203125" customWidth="1"/>
    <col min="6665" max="6665" width="25" customWidth="1"/>
    <col min="6913" max="6913" width="9.83203125" customWidth="1"/>
    <col min="6914" max="6914" width="0" hidden="1" customWidth="1"/>
    <col min="6915" max="6915" width="24" customWidth="1"/>
    <col min="6916" max="6916" width="33.33203125" customWidth="1"/>
    <col min="6917" max="6917" width="25" customWidth="1"/>
    <col min="6918" max="6918" width="33.33203125" customWidth="1"/>
    <col min="6919" max="6919" width="25" customWidth="1"/>
    <col min="6920" max="6920" width="33.33203125" customWidth="1"/>
    <col min="6921" max="6921" width="25" customWidth="1"/>
    <col min="7169" max="7169" width="9.83203125" customWidth="1"/>
    <col min="7170" max="7170" width="0" hidden="1" customWidth="1"/>
    <col min="7171" max="7171" width="24" customWidth="1"/>
    <col min="7172" max="7172" width="33.33203125" customWidth="1"/>
    <col min="7173" max="7173" width="25" customWidth="1"/>
    <col min="7174" max="7174" width="33.33203125" customWidth="1"/>
    <col min="7175" max="7175" width="25" customWidth="1"/>
    <col min="7176" max="7176" width="33.33203125" customWidth="1"/>
    <col min="7177" max="7177" width="25" customWidth="1"/>
    <col min="7425" max="7425" width="9.83203125" customWidth="1"/>
    <col min="7426" max="7426" width="0" hidden="1" customWidth="1"/>
    <col min="7427" max="7427" width="24" customWidth="1"/>
    <col min="7428" max="7428" width="33.33203125" customWidth="1"/>
    <col min="7429" max="7429" width="25" customWidth="1"/>
    <col min="7430" max="7430" width="33.33203125" customWidth="1"/>
    <col min="7431" max="7431" width="25" customWidth="1"/>
    <col min="7432" max="7432" width="33.33203125" customWidth="1"/>
    <col min="7433" max="7433" width="25" customWidth="1"/>
    <col min="7681" max="7681" width="9.83203125" customWidth="1"/>
    <col min="7682" max="7682" width="0" hidden="1" customWidth="1"/>
    <col min="7683" max="7683" width="24" customWidth="1"/>
    <col min="7684" max="7684" width="33.33203125" customWidth="1"/>
    <col min="7685" max="7685" width="25" customWidth="1"/>
    <col min="7686" max="7686" width="33.33203125" customWidth="1"/>
    <col min="7687" max="7687" width="25" customWidth="1"/>
    <col min="7688" max="7688" width="33.33203125" customWidth="1"/>
    <col min="7689" max="7689" width="25" customWidth="1"/>
    <col min="7937" max="7937" width="9.83203125" customWidth="1"/>
    <col min="7938" max="7938" width="0" hidden="1" customWidth="1"/>
    <col min="7939" max="7939" width="24" customWidth="1"/>
    <col min="7940" max="7940" width="33.33203125" customWidth="1"/>
    <col min="7941" max="7941" width="25" customWidth="1"/>
    <col min="7942" max="7942" width="33.33203125" customWidth="1"/>
    <col min="7943" max="7943" width="25" customWidth="1"/>
    <col min="7944" max="7944" width="33.33203125" customWidth="1"/>
    <col min="7945" max="7945" width="25" customWidth="1"/>
    <col min="8193" max="8193" width="9.83203125" customWidth="1"/>
    <col min="8194" max="8194" width="0" hidden="1" customWidth="1"/>
    <col min="8195" max="8195" width="24" customWidth="1"/>
    <col min="8196" max="8196" width="33.33203125" customWidth="1"/>
    <col min="8197" max="8197" width="25" customWidth="1"/>
    <col min="8198" max="8198" width="33.33203125" customWidth="1"/>
    <col min="8199" max="8199" width="25" customWidth="1"/>
    <col min="8200" max="8200" width="33.33203125" customWidth="1"/>
    <col min="8201" max="8201" width="25" customWidth="1"/>
    <col min="8449" max="8449" width="9.83203125" customWidth="1"/>
    <col min="8450" max="8450" width="0" hidden="1" customWidth="1"/>
    <col min="8451" max="8451" width="24" customWidth="1"/>
    <col min="8452" max="8452" width="33.33203125" customWidth="1"/>
    <col min="8453" max="8453" width="25" customWidth="1"/>
    <col min="8454" max="8454" width="33.33203125" customWidth="1"/>
    <col min="8455" max="8455" width="25" customWidth="1"/>
    <col min="8456" max="8456" width="33.33203125" customWidth="1"/>
    <col min="8457" max="8457" width="25" customWidth="1"/>
    <col min="8705" max="8705" width="9.83203125" customWidth="1"/>
    <col min="8706" max="8706" width="0" hidden="1" customWidth="1"/>
    <col min="8707" max="8707" width="24" customWidth="1"/>
    <col min="8708" max="8708" width="33.33203125" customWidth="1"/>
    <col min="8709" max="8709" width="25" customWidth="1"/>
    <col min="8710" max="8710" width="33.33203125" customWidth="1"/>
    <col min="8711" max="8711" width="25" customWidth="1"/>
    <col min="8712" max="8712" width="33.33203125" customWidth="1"/>
    <col min="8713" max="8713" width="25" customWidth="1"/>
    <col min="8961" max="8961" width="9.83203125" customWidth="1"/>
    <col min="8962" max="8962" width="0" hidden="1" customWidth="1"/>
    <col min="8963" max="8963" width="24" customWidth="1"/>
    <col min="8964" max="8964" width="33.33203125" customWidth="1"/>
    <col min="8965" max="8965" width="25" customWidth="1"/>
    <col min="8966" max="8966" width="33.33203125" customWidth="1"/>
    <col min="8967" max="8967" width="25" customWidth="1"/>
    <col min="8968" max="8968" width="33.33203125" customWidth="1"/>
    <col min="8969" max="8969" width="25" customWidth="1"/>
    <col min="9217" max="9217" width="9.83203125" customWidth="1"/>
    <col min="9218" max="9218" width="0" hidden="1" customWidth="1"/>
    <col min="9219" max="9219" width="24" customWidth="1"/>
    <col min="9220" max="9220" width="33.33203125" customWidth="1"/>
    <col min="9221" max="9221" width="25" customWidth="1"/>
    <col min="9222" max="9222" width="33.33203125" customWidth="1"/>
    <col min="9223" max="9223" width="25" customWidth="1"/>
    <col min="9224" max="9224" width="33.33203125" customWidth="1"/>
    <col min="9225" max="9225" width="25" customWidth="1"/>
    <col min="9473" max="9473" width="9.83203125" customWidth="1"/>
    <col min="9474" max="9474" width="0" hidden="1" customWidth="1"/>
    <col min="9475" max="9475" width="24" customWidth="1"/>
    <col min="9476" max="9476" width="33.33203125" customWidth="1"/>
    <col min="9477" max="9477" width="25" customWidth="1"/>
    <col min="9478" max="9478" width="33.33203125" customWidth="1"/>
    <col min="9479" max="9479" width="25" customWidth="1"/>
    <col min="9480" max="9480" width="33.33203125" customWidth="1"/>
    <col min="9481" max="9481" width="25" customWidth="1"/>
    <col min="9729" max="9729" width="9.83203125" customWidth="1"/>
    <col min="9730" max="9730" width="0" hidden="1" customWidth="1"/>
    <col min="9731" max="9731" width="24" customWidth="1"/>
    <col min="9732" max="9732" width="33.33203125" customWidth="1"/>
    <col min="9733" max="9733" width="25" customWidth="1"/>
    <col min="9734" max="9734" width="33.33203125" customWidth="1"/>
    <col min="9735" max="9735" width="25" customWidth="1"/>
    <col min="9736" max="9736" width="33.33203125" customWidth="1"/>
    <col min="9737" max="9737" width="25" customWidth="1"/>
    <col min="9985" max="9985" width="9.83203125" customWidth="1"/>
    <col min="9986" max="9986" width="0" hidden="1" customWidth="1"/>
    <col min="9987" max="9987" width="24" customWidth="1"/>
    <col min="9988" max="9988" width="33.33203125" customWidth="1"/>
    <col min="9989" max="9989" width="25" customWidth="1"/>
    <col min="9990" max="9990" width="33.33203125" customWidth="1"/>
    <col min="9991" max="9991" width="25" customWidth="1"/>
    <col min="9992" max="9992" width="33.33203125" customWidth="1"/>
    <col min="9993" max="9993" width="25" customWidth="1"/>
    <col min="10241" max="10241" width="9.83203125" customWidth="1"/>
    <col min="10242" max="10242" width="0" hidden="1" customWidth="1"/>
    <col min="10243" max="10243" width="24" customWidth="1"/>
    <col min="10244" max="10244" width="33.33203125" customWidth="1"/>
    <col min="10245" max="10245" width="25" customWidth="1"/>
    <col min="10246" max="10246" width="33.33203125" customWidth="1"/>
    <col min="10247" max="10247" width="25" customWidth="1"/>
    <col min="10248" max="10248" width="33.33203125" customWidth="1"/>
    <col min="10249" max="10249" width="25" customWidth="1"/>
    <col min="10497" max="10497" width="9.83203125" customWidth="1"/>
    <col min="10498" max="10498" width="0" hidden="1" customWidth="1"/>
    <col min="10499" max="10499" width="24" customWidth="1"/>
    <col min="10500" max="10500" width="33.33203125" customWidth="1"/>
    <col min="10501" max="10501" width="25" customWidth="1"/>
    <col min="10502" max="10502" width="33.33203125" customWidth="1"/>
    <col min="10503" max="10503" width="25" customWidth="1"/>
    <col min="10504" max="10504" width="33.33203125" customWidth="1"/>
    <col min="10505" max="10505" width="25" customWidth="1"/>
    <col min="10753" max="10753" width="9.83203125" customWidth="1"/>
    <col min="10754" max="10754" width="0" hidden="1" customWidth="1"/>
    <col min="10755" max="10755" width="24" customWidth="1"/>
    <col min="10756" max="10756" width="33.33203125" customWidth="1"/>
    <col min="10757" max="10757" width="25" customWidth="1"/>
    <col min="10758" max="10758" width="33.33203125" customWidth="1"/>
    <col min="10759" max="10759" width="25" customWidth="1"/>
    <col min="10760" max="10760" width="33.33203125" customWidth="1"/>
    <col min="10761" max="10761" width="25" customWidth="1"/>
    <col min="11009" max="11009" width="9.83203125" customWidth="1"/>
    <col min="11010" max="11010" width="0" hidden="1" customWidth="1"/>
    <col min="11011" max="11011" width="24" customWidth="1"/>
    <col min="11012" max="11012" width="33.33203125" customWidth="1"/>
    <col min="11013" max="11013" width="25" customWidth="1"/>
    <col min="11014" max="11014" width="33.33203125" customWidth="1"/>
    <col min="11015" max="11015" width="25" customWidth="1"/>
    <col min="11016" max="11016" width="33.33203125" customWidth="1"/>
    <col min="11017" max="11017" width="25" customWidth="1"/>
    <col min="11265" max="11265" width="9.83203125" customWidth="1"/>
    <col min="11266" max="11266" width="0" hidden="1" customWidth="1"/>
    <col min="11267" max="11267" width="24" customWidth="1"/>
    <col min="11268" max="11268" width="33.33203125" customWidth="1"/>
    <col min="11269" max="11269" width="25" customWidth="1"/>
    <col min="11270" max="11270" width="33.33203125" customWidth="1"/>
    <col min="11271" max="11271" width="25" customWidth="1"/>
    <col min="11272" max="11272" width="33.33203125" customWidth="1"/>
    <col min="11273" max="11273" width="25" customWidth="1"/>
    <col min="11521" max="11521" width="9.83203125" customWidth="1"/>
    <col min="11522" max="11522" width="0" hidden="1" customWidth="1"/>
    <col min="11523" max="11523" width="24" customWidth="1"/>
    <col min="11524" max="11524" width="33.33203125" customWidth="1"/>
    <col min="11525" max="11525" width="25" customWidth="1"/>
    <col min="11526" max="11526" width="33.33203125" customWidth="1"/>
    <col min="11527" max="11527" width="25" customWidth="1"/>
    <col min="11528" max="11528" width="33.33203125" customWidth="1"/>
    <col min="11529" max="11529" width="25" customWidth="1"/>
    <col min="11777" max="11777" width="9.83203125" customWidth="1"/>
    <col min="11778" max="11778" width="0" hidden="1" customWidth="1"/>
    <col min="11779" max="11779" width="24" customWidth="1"/>
    <col min="11780" max="11780" width="33.33203125" customWidth="1"/>
    <col min="11781" max="11781" width="25" customWidth="1"/>
    <col min="11782" max="11782" width="33.33203125" customWidth="1"/>
    <col min="11783" max="11783" width="25" customWidth="1"/>
    <col min="11784" max="11784" width="33.33203125" customWidth="1"/>
    <col min="11785" max="11785" width="25" customWidth="1"/>
    <col min="12033" max="12033" width="9.83203125" customWidth="1"/>
    <col min="12034" max="12034" width="0" hidden="1" customWidth="1"/>
    <col min="12035" max="12035" width="24" customWidth="1"/>
    <col min="12036" max="12036" width="33.33203125" customWidth="1"/>
    <col min="12037" max="12037" width="25" customWidth="1"/>
    <col min="12038" max="12038" width="33.33203125" customWidth="1"/>
    <col min="12039" max="12039" width="25" customWidth="1"/>
    <col min="12040" max="12040" width="33.33203125" customWidth="1"/>
    <col min="12041" max="12041" width="25" customWidth="1"/>
    <col min="12289" max="12289" width="9.83203125" customWidth="1"/>
    <col min="12290" max="12290" width="0" hidden="1" customWidth="1"/>
    <col min="12291" max="12291" width="24" customWidth="1"/>
    <col min="12292" max="12292" width="33.33203125" customWidth="1"/>
    <col min="12293" max="12293" width="25" customWidth="1"/>
    <col min="12294" max="12294" width="33.33203125" customWidth="1"/>
    <col min="12295" max="12295" width="25" customWidth="1"/>
    <col min="12296" max="12296" width="33.33203125" customWidth="1"/>
    <col min="12297" max="12297" width="25" customWidth="1"/>
    <col min="12545" max="12545" width="9.83203125" customWidth="1"/>
    <col min="12546" max="12546" width="0" hidden="1" customWidth="1"/>
    <col min="12547" max="12547" width="24" customWidth="1"/>
    <col min="12548" max="12548" width="33.33203125" customWidth="1"/>
    <col min="12549" max="12549" width="25" customWidth="1"/>
    <col min="12550" max="12550" width="33.33203125" customWidth="1"/>
    <col min="12551" max="12551" width="25" customWidth="1"/>
    <col min="12552" max="12552" width="33.33203125" customWidth="1"/>
    <col min="12553" max="12553" width="25" customWidth="1"/>
    <col min="12801" max="12801" width="9.83203125" customWidth="1"/>
    <col min="12802" max="12802" width="0" hidden="1" customWidth="1"/>
    <col min="12803" max="12803" width="24" customWidth="1"/>
    <col min="12804" max="12804" width="33.33203125" customWidth="1"/>
    <col min="12805" max="12805" width="25" customWidth="1"/>
    <col min="12806" max="12806" width="33.33203125" customWidth="1"/>
    <col min="12807" max="12807" width="25" customWidth="1"/>
    <col min="12808" max="12808" width="33.33203125" customWidth="1"/>
    <col min="12809" max="12809" width="25" customWidth="1"/>
    <col min="13057" max="13057" width="9.83203125" customWidth="1"/>
    <col min="13058" max="13058" width="0" hidden="1" customWidth="1"/>
    <col min="13059" max="13059" width="24" customWidth="1"/>
    <col min="13060" max="13060" width="33.33203125" customWidth="1"/>
    <col min="13061" max="13061" width="25" customWidth="1"/>
    <col min="13062" max="13062" width="33.33203125" customWidth="1"/>
    <col min="13063" max="13063" width="25" customWidth="1"/>
    <col min="13064" max="13064" width="33.33203125" customWidth="1"/>
    <col min="13065" max="13065" width="25" customWidth="1"/>
    <col min="13313" max="13313" width="9.83203125" customWidth="1"/>
    <col min="13314" max="13314" width="0" hidden="1" customWidth="1"/>
    <col min="13315" max="13315" width="24" customWidth="1"/>
    <col min="13316" max="13316" width="33.33203125" customWidth="1"/>
    <col min="13317" max="13317" width="25" customWidth="1"/>
    <col min="13318" max="13318" width="33.33203125" customWidth="1"/>
    <col min="13319" max="13319" width="25" customWidth="1"/>
    <col min="13320" max="13320" width="33.33203125" customWidth="1"/>
    <col min="13321" max="13321" width="25" customWidth="1"/>
    <col min="13569" max="13569" width="9.83203125" customWidth="1"/>
    <col min="13570" max="13570" width="0" hidden="1" customWidth="1"/>
    <col min="13571" max="13571" width="24" customWidth="1"/>
    <col min="13572" max="13572" width="33.33203125" customWidth="1"/>
    <col min="13573" max="13573" width="25" customWidth="1"/>
    <col min="13574" max="13574" width="33.33203125" customWidth="1"/>
    <col min="13575" max="13575" width="25" customWidth="1"/>
    <col min="13576" max="13576" width="33.33203125" customWidth="1"/>
    <col min="13577" max="13577" width="25" customWidth="1"/>
    <col min="13825" max="13825" width="9.83203125" customWidth="1"/>
    <col min="13826" max="13826" width="0" hidden="1" customWidth="1"/>
    <col min="13827" max="13827" width="24" customWidth="1"/>
    <col min="13828" max="13828" width="33.33203125" customWidth="1"/>
    <col min="13829" max="13829" width="25" customWidth="1"/>
    <col min="13830" max="13830" width="33.33203125" customWidth="1"/>
    <col min="13831" max="13831" width="25" customWidth="1"/>
    <col min="13832" max="13832" width="33.33203125" customWidth="1"/>
    <col min="13833" max="13833" width="25" customWidth="1"/>
    <col min="14081" max="14081" width="9.83203125" customWidth="1"/>
    <col min="14082" max="14082" width="0" hidden="1" customWidth="1"/>
    <col min="14083" max="14083" width="24" customWidth="1"/>
    <col min="14084" max="14084" width="33.33203125" customWidth="1"/>
    <col min="14085" max="14085" width="25" customWidth="1"/>
    <col min="14086" max="14086" width="33.33203125" customWidth="1"/>
    <col min="14087" max="14087" width="25" customWidth="1"/>
    <col min="14088" max="14088" width="33.33203125" customWidth="1"/>
    <col min="14089" max="14089" width="25" customWidth="1"/>
    <col min="14337" max="14337" width="9.83203125" customWidth="1"/>
    <col min="14338" max="14338" width="0" hidden="1" customWidth="1"/>
    <col min="14339" max="14339" width="24" customWidth="1"/>
    <col min="14340" max="14340" width="33.33203125" customWidth="1"/>
    <col min="14341" max="14341" width="25" customWidth="1"/>
    <col min="14342" max="14342" width="33.33203125" customWidth="1"/>
    <col min="14343" max="14343" width="25" customWidth="1"/>
    <col min="14344" max="14344" width="33.33203125" customWidth="1"/>
    <col min="14345" max="14345" width="25" customWidth="1"/>
    <col min="14593" max="14593" width="9.83203125" customWidth="1"/>
    <col min="14594" max="14594" width="0" hidden="1" customWidth="1"/>
    <col min="14595" max="14595" width="24" customWidth="1"/>
    <col min="14596" max="14596" width="33.33203125" customWidth="1"/>
    <col min="14597" max="14597" width="25" customWidth="1"/>
    <col min="14598" max="14598" width="33.33203125" customWidth="1"/>
    <col min="14599" max="14599" width="25" customWidth="1"/>
    <col min="14600" max="14600" width="33.33203125" customWidth="1"/>
    <col min="14601" max="14601" width="25" customWidth="1"/>
    <col min="14849" max="14849" width="9.83203125" customWidth="1"/>
    <col min="14850" max="14850" width="0" hidden="1" customWidth="1"/>
    <col min="14851" max="14851" width="24" customWidth="1"/>
    <col min="14852" max="14852" width="33.33203125" customWidth="1"/>
    <col min="14853" max="14853" width="25" customWidth="1"/>
    <col min="14854" max="14854" width="33.33203125" customWidth="1"/>
    <col min="14855" max="14855" width="25" customWidth="1"/>
    <col min="14856" max="14856" width="33.33203125" customWidth="1"/>
    <col min="14857" max="14857" width="25" customWidth="1"/>
    <col min="15105" max="15105" width="9.83203125" customWidth="1"/>
    <col min="15106" max="15106" width="0" hidden="1" customWidth="1"/>
    <col min="15107" max="15107" width="24" customWidth="1"/>
    <col min="15108" max="15108" width="33.33203125" customWidth="1"/>
    <col min="15109" max="15109" width="25" customWidth="1"/>
    <col min="15110" max="15110" width="33.33203125" customWidth="1"/>
    <col min="15111" max="15111" width="25" customWidth="1"/>
    <col min="15112" max="15112" width="33.33203125" customWidth="1"/>
    <col min="15113" max="15113" width="25" customWidth="1"/>
    <col min="15361" max="15361" width="9.83203125" customWidth="1"/>
    <col min="15362" max="15362" width="0" hidden="1" customWidth="1"/>
    <col min="15363" max="15363" width="24" customWidth="1"/>
    <col min="15364" max="15364" width="33.33203125" customWidth="1"/>
    <col min="15365" max="15365" width="25" customWidth="1"/>
    <col min="15366" max="15366" width="33.33203125" customWidth="1"/>
    <col min="15367" max="15367" width="25" customWidth="1"/>
    <col min="15368" max="15368" width="33.33203125" customWidth="1"/>
    <col min="15369" max="15369" width="25" customWidth="1"/>
    <col min="15617" max="15617" width="9.83203125" customWidth="1"/>
    <col min="15618" max="15618" width="0" hidden="1" customWidth="1"/>
    <col min="15619" max="15619" width="24" customWidth="1"/>
    <col min="15620" max="15620" width="33.33203125" customWidth="1"/>
    <col min="15621" max="15621" width="25" customWidth="1"/>
    <col min="15622" max="15622" width="33.33203125" customWidth="1"/>
    <col min="15623" max="15623" width="25" customWidth="1"/>
    <col min="15624" max="15624" width="33.33203125" customWidth="1"/>
    <col min="15625" max="15625" width="25" customWidth="1"/>
    <col min="15873" max="15873" width="9.83203125" customWidth="1"/>
    <col min="15874" max="15874" width="0" hidden="1" customWidth="1"/>
    <col min="15875" max="15875" width="24" customWidth="1"/>
    <col min="15876" max="15876" width="33.33203125" customWidth="1"/>
    <col min="15877" max="15877" width="25" customWidth="1"/>
    <col min="15878" max="15878" width="33.33203125" customWidth="1"/>
    <col min="15879" max="15879" width="25" customWidth="1"/>
    <col min="15880" max="15880" width="33.33203125" customWidth="1"/>
    <col min="15881" max="15881" width="25" customWidth="1"/>
    <col min="16129" max="16129" width="9.83203125" customWidth="1"/>
    <col min="16130" max="16130" width="0" hidden="1" customWidth="1"/>
    <col min="16131" max="16131" width="24" customWidth="1"/>
    <col min="16132" max="16132" width="33.33203125" customWidth="1"/>
    <col min="16133" max="16133" width="25" customWidth="1"/>
    <col min="16134" max="16134" width="33.33203125" customWidth="1"/>
    <col min="16135" max="16135" width="25" customWidth="1"/>
    <col min="16136" max="16136" width="33.33203125" customWidth="1"/>
    <col min="16137" max="16137" width="25" customWidth="1"/>
  </cols>
  <sheetData>
    <row r="1" spans="1:9" ht="30" customHeight="1">
      <c r="A1" s="87" t="s">
        <v>52</v>
      </c>
      <c r="B1" s="88"/>
    </row>
    <row r="2" spans="1:9" ht="16.5" customHeight="1" thickBot="1">
      <c r="C2" t="s">
        <v>1</v>
      </c>
    </row>
    <row r="3" spans="1:9" ht="26.25" customHeight="1" thickBot="1">
      <c r="C3" s="122">
        <v>55</v>
      </c>
      <c r="D3" s="123"/>
      <c r="E3" s="1"/>
      <c r="F3" s="89"/>
      <c r="G3" s="90"/>
      <c r="H3" s="3"/>
      <c r="I3" s="3"/>
    </row>
    <row r="4" spans="1:9" ht="30" customHeight="1" thickBot="1">
      <c r="C4" s="2"/>
      <c r="D4" s="3"/>
      <c r="E4" s="1"/>
      <c r="F4" s="89"/>
      <c r="G4" s="90"/>
      <c r="H4" s="3"/>
      <c r="I4" s="4" t="s">
        <v>53</v>
      </c>
    </row>
    <row r="5" spans="1:9" ht="37.5" customHeight="1" thickTop="1" thickBot="1">
      <c r="C5" s="3"/>
      <c r="D5" s="124" t="s">
        <v>67</v>
      </c>
      <c r="E5" s="125"/>
      <c r="F5" s="124" t="s">
        <v>68</v>
      </c>
      <c r="G5" s="125"/>
      <c r="H5" s="131" t="s">
        <v>54</v>
      </c>
      <c r="I5" s="132"/>
    </row>
    <row r="6" spans="1:9" ht="37.5" customHeight="1">
      <c r="C6" s="5" t="s">
        <v>4</v>
      </c>
      <c r="D6" s="6"/>
      <c r="E6" s="133"/>
      <c r="F6" s="91"/>
      <c r="G6" s="135"/>
      <c r="H6" s="92"/>
      <c r="I6" s="137"/>
    </row>
    <row r="7" spans="1:9" ht="37.5" customHeight="1" thickBot="1">
      <c r="C7" s="7" t="s">
        <v>69</v>
      </c>
      <c r="D7" s="8">
        <f>'②-4寮・保'!U53</f>
        <v>70042</v>
      </c>
      <c r="E7" s="134"/>
      <c r="F7" s="8">
        <f>'②-4下業務'!U36</f>
        <v>11656</v>
      </c>
      <c r="G7" s="136"/>
      <c r="H7" s="117">
        <f>F7+D7</f>
        <v>81698</v>
      </c>
      <c r="I7" s="138"/>
    </row>
    <row r="8" spans="1:9" ht="37.5" customHeight="1">
      <c r="C8" s="129" t="s">
        <v>70</v>
      </c>
      <c r="D8" s="9" t="s">
        <v>71</v>
      </c>
      <c r="E8" s="115" t="s">
        <v>55</v>
      </c>
      <c r="F8" s="9" t="s">
        <v>72</v>
      </c>
      <c r="G8" s="93" t="s">
        <v>55</v>
      </c>
      <c r="H8" s="94"/>
      <c r="I8" s="95" t="s">
        <v>55</v>
      </c>
    </row>
    <row r="9" spans="1:9" ht="37.5" customHeight="1" thickBot="1">
      <c r="C9" s="130"/>
      <c r="D9" s="8">
        <f>'②-4寮・保'!U53</f>
        <v>70042</v>
      </c>
      <c r="E9" s="116">
        <f>D9-D7</f>
        <v>0</v>
      </c>
      <c r="F9" s="8">
        <f>'②-4下業務'!U53</f>
        <v>13539</v>
      </c>
      <c r="G9" s="96">
        <f>F9-F7</f>
        <v>1883</v>
      </c>
      <c r="H9" s="117">
        <f>F9+D9</f>
        <v>83581</v>
      </c>
      <c r="I9" s="118">
        <f>G9+E9</f>
        <v>1883</v>
      </c>
    </row>
  </sheetData>
  <mergeCells count="8">
    <mergeCell ref="C8:C9"/>
    <mergeCell ref="C3:D3"/>
    <mergeCell ref="D5:E5"/>
    <mergeCell ref="H5:I5"/>
    <mergeCell ref="E6:E7"/>
    <mergeCell ref="G6:G7"/>
    <mergeCell ref="I6:I7"/>
    <mergeCell ref="F5:G5"/>
  </mergeCells>
  <phoneticPr fontId="3"/>
  <pageMargins left="0.39370078740157483" right="0.19685039370078741" top="0.74803149606299213" bottom="0.55118110236220474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6AF3B-A8B0-44A6-822F-FEC0BED58C80}">
  <sheetPr>
    <pageSetUpPr fitToPage="1"/>
  </sheetPr>
  <dimension ref="A1:U119"/>
  <sheetViews>
    <sheetView view="pageBreakPreview" zoomScaleNormal="90" zoomScaleSheetLayoutView="100" workbookViewId="0">
      <pane xSplit="2" ySplit="6" topLeftCell="C43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①水道料金!C3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16</v>
      </c>
      <c r="Q3" s="15"/>
      <c r="R3" s="15"/>
      <c r="S3" s="15"/>
      <c r="T3" s="15"/>
      <c r="U3" s="15"/>
    </row>
    <row r="4" spans="1:21" ht="13.5" customHeight="1">
      <c r="A4" s="20" t="s">
        <v>17</v>
      </c>
      <c r="B4" s="21"/>
      <c r="C4" s="152" t="s">
        <v>13</v>
      </c>
      <c r="D4" s="153"/>
      <c r="E4" s="153"/>
      <c r="F4" s="153"/>
      <c r="G4" s="153"/>
      <c r="H4" s="153"/>
      <c r="I4" s="153"/>
      <c r="J4" s="153"/>
      <c r="K4" s="153"/>
      <c r="L4" s="153"/>
      <c r="M4" s="154"/>
      <c r="N4" s="155" t="s">
        <v>18</v>
      </c>
      <c r="O4" s="145" t="s">
        <v>19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20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 t="s">
        <v>27</v>
      </c>
      <c r="K5" s="25" t="s">
        <v>28</v>
      </c>
      <c r="L5" s="25" t="s">
        <v>29</v>
      </c>
      <c r="M5" s="26" t="s">
        <v>30</v>
      </c>
      <c r="N5" s="156"/>
      <c r="O5" s="158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56"/>
      <c r="O6" s="158"/>
    </row>
    <row r="7" spans="1:21" ht="13.5" customHeight="1">
      <c r="A7" s="159" t="s">
        <v>31</v>
      </c>
      <c r="B7" s="160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57"/>
      <c r="O7" s="146"/>
    </row>
    <row r="8" spans="1:21" ht="13.5" customHeight="1">
      <c r="A8" s="34" t="s">
        <v>32</v>
      </c>
      <c r="B8" s="35">
        <v>44000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44000</v>
      </c>
    </row>
    <row r="9" spans="1:21" ht="13.5" customHeight="1">
      <c r="A9" s="42" t="s">
        <v>33</v>
      </c>
      <c r="B9" s="43">
        <v>176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3520</v>
      </c>
    </row>
    <row r="10" spans="1:21" ht="13.5" customHeight="1">
      <c r="A10" s="42" t="s">
        <v>34</v>
      </c>
      <c r="B10" s="43">
        <v>201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3015</v>
      </c>
    </row>
    <row r="11" spans="1:21" ht="13.5" customHeight="1">
      <c r="A11" s="42" t="s">
        <v>35</v>
      </c>
      <c r="B11" s="43">
        <v>233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36</v>
      </c>
      <c r="B12" s="43">
        <v>251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37</v>
      </c>
      <c r="B13" s="43">
        <v>270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38</v>
      </c>
      <c r="B14" s="43">
        <v>289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39</v>
      </c>
      <c r="B15" s="43">
        <v>308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40</v>
      </c>
      <c r="B16" s="43">
        <v>327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41</v>
      </c>
    </row>
    <row r="17" spans="1:21" ht="13.5" customHeight="1">
      <c r="A17" s="42" t="s">
        <v>42</v>
      </c>
      <c r="B17" s="43">
        <v>346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40" t="s">
        <v>43</v>
      </c>
      <c r="R17" s="141"/>
      <c r="S17" s="142"/>
      <c r="T17" s="143" t="s">
        <v>44</v>
      </c>
      <c r="U17" s="145" t="s">
        <v>45</v>
      </c>
    </row>
    <row r="18" spans="1:21" ht="13.5" customHeight="1" thickBot="1">
      <c r="A18" s="50" t="s">
        <v>30</v>
      </c>
      <c r="B18" s="51"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46</v>
      </c>
      <c r="R18" s="57" t="s">
        <v>47</v>
      </c>
      <c r="S18" s="58"/>
      <c r="T18" s="144"/>
      <c r="U18" s="146"/>
    </row>
    <row r="19" spans="1:21" ht="13.5" customHeight="1" thickBot="1">
      <c r="A19" s="147" t="s">
        <v>48</v>
      </c>
      <c r="B19" s="148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50535</v>
      </c>
      <c r="Q19" s="62">
        <f>+O8</f>
        <v>44000</v>
      </c>
      <c r="R19" s="63">
        <f>SUM(O9:O18)</f>
        <v>6535</v>
      </c>
      <c r="S19" s="64">
        <f>SUM(Q19:R19)</f>
        <v>50535</v>
      </c>
      <c r="T19" s="64">
        <f>ROUNDDOWN(S19*0.1,0)</f>
        <v>5053</v>
      </c>
      <c r="U19" s="65">
        <f>SUM(S19:T19)</f>
        <v>55588</v>
      </c>
    </row>
    <row r="20" spans="1:21" ht="13.5" customHeight="1" thickBot="1">
      <c r="A20" s="66"/>
      <c r="B20" s="67"/>
    </row>
    <row r="21" spans="1:21" ht="13.5" customHeight="1">
      <c r="A21" s="68" t="s">
        <v>49</v>
      </c>
      <c r="B21" s="69"/>
      <c r="C21" s="152" t="s">
        <v>13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155" t="s">
        <v>18</v>
      </c>
      <c r="O21" s="145" t="s">
        <v>19</v>
      </c>
    </row>
    <row r="22" spans="1:21" ht="13.5" customHeight="1">
      <c r="A22" s="70"/>
      <c r="B22" s="71"/>
      <c r="C22" s="24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  <c r="I22" s="25" t="s">
        <v>26</v>
      </c>
      <c r="J22" s="25" t="s">
        <v>27</v>
      </c>
      <c r="K22" s="25" t="s">
        <v>28</v>
      </c>
      <c r="L22" s="25" t="s">
        <v>29</v>
      </c>
      <c r="M22" s="26" t="s">
        <v>30</v>
      </c>
      <c r="N22" s="156"/>
      <c r="O22" s="158"/>
    </row>
    <row r="23" spans="1:21" ht="13.5" customHeight="1">
      <c r="A23" s="72"/>
      <c r="B23" s="73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56"/>
      <c r="O23" s="158"/>
    </row>
    <row r="24" spans="1:21" ht="13.5" customHeight="1">
      <c r="A24" s="159" t="s">
        <v>31</v>
      </c>
      <c r="B24" s="160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57"/>
      <c r="O24" s="146"/>
    </row>
    <row r="25" spans="1:21" ht="13.5" customHeight="1">
      <c r="A25" s="34" t="str">
        <f>+A8</f>
        <v>0～20</v>
      </c>
      <c r="B25" s="35">
        <v>48400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3">B25*+SUM(C25:M25)</f>
        <v>48400</v>
      </c>
    </row>
    <row r="26" spans="1:21" ht="13.5" customHeight="1">
      <c r="A26" s="42" t="str">
        <f t="shared" ref="A26:A35" si="4">+A9</f>
        <v>21～40</v>
      </c>
      <c r="B26" s="74">
        <v>194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3"/>
        <v>3880</v>
      </c>
    </row>
    <row r="27" spans="1:21" ht="13.5" customHeight="1">
      <c r="A27" s="42" t="str">
        <f t="shared" si="4"/>
        <v>41～60</v>
      </c>
      <c r="B27" s="74">
        <v>221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3"/>
        <v>3315</v>
      </c>
    </row>
    <row r="28" spans="1:21" ht="13.5" customHeight="1">
      <c r="A28" s="42" t="str">
        <f t="shared" si="4"/>
        <v>61～80</v>
      </c>
      <c r="B28" s="74">
        <v>256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3"/>
        <v>0</v>
      </c>
    </row>
    <row r="29" spans="1:21" ht="13.5" customHeight="1">
      <c r="A29" s="42" t="str">
        <f t="shared" si="4"/>
        <v>81～100</v>
      </c>
      <c r="B29" s="74">
        <v>276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3"/>
        <v>0</v>
      </c>
    </row>
    <row r="30" spans="1:21" ht="13.5" customHeight="1">
      <c r="A30" s="42" t="str">
        <f t="shared" si="4"/>
        <v>101～200</v>
      </c>
      <c r="B30" s="74">
        <v>297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3"/>
        <v>0</v>
      </c>
    </row>
    <row r="31" spans="1:21" ht="13.5" customHeight="1">
      <c r="A31" s="42" t="str">
        <f t="shared" si="4"/>
        <v>201～400</v>
      </c>
      <c r="B31" s="74">
        <v>318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3"/>
        <v>0</v>
      </c>
    </row>
    <row r="32" spans="1:21" ht="13.5" customHeight="1">
      <c r="A32" s="42" t="str">
        <f t="shared" si="4"/>
        <v>401～600</v>
      </c>
      <c r="B32" s="74">
        <v>339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3"/>
        <v>0</v>
      </c>
      <c r="Q32" s="14" t="s">
        <v>6</v>
      </c>
    </row>
    <row r="33" spans="1:21" ht="13.5" customHeight="1" thickBot="1">
      <c r="A33" s="42" t="str">
        <f t="shared" si="4"/>
        <v>601～1,000</v>
      </c>
      <c r="B33" s="74">
        <v>360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3"/>
        <v>0</v>
      </c>
      <c r="Q33" s="75">
        <v>0.1</v>
      </c>
      <c r="R33" s="14" t="s">
        <v>50</v>
      </c>
    </row>
    <row r="34" spans="1:21" ht="13.5" customHeight="1">
      <c r="A34" s="42" t="str">
        <f t="shared" si="4"/>
        <v>1001～2,000</v>
      </c>
      <c r="B34" s="74">
        <v>381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3"/>
        <v>0</v>
      </c>
      <c r="Q34" s="140" t="s">
        <v>43</v>
      </c>
      <c r="R34" s="141"/>
      <c r="S34" s="142"/>
      <c r="T34" s="143" t="s">
        <v>44</v>
      </c>
      <c r="U34" s="145" t="s">
        <v>45</v>
      </c>
    </row>
    <row r="35" spans="1:21" ht="13.5" customHeight="1" thickBot="1">
      <c r="A35" s="50" t="str">
        <f t="shared" si="4"/>
        <v>2,001～</v>
      </c>
      <c r="B35" s="76">
        <v>402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3"/>
        <v>0</v>
      </c>
      <c r="Q35" s="56" t="s">
        <v>46</v>
      </c>
      <c r="R35" s="57" t="s">
        <v>47</v>
      </c>
      <c r="S35" s="58"/>
      <c r="T35" s="144"/>
      <c r="U35" s="146"/>
    </row>
    <row r="36" spans="1:21" ht="13.5" customHeight="1" thickBot="1">
      <c r="A36" s="150" t="s">
        <v>48</v>
      </c>
      <c r="B36" s="151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55595</v>
      </c>
      <c r="Q36" s="62">
        <f>+O25</f>
        <v>48400</v>
      </c>
      <c r="R36" s="63">
        <f>SUM(O26:O35)</f>
        <v>7195</v>
      </c>
      <c r="S36" s="64">
        <f>SUM(Q36:R36)</f>
        <v>55595</v>
      </c>
      <c r="T36" s="64">
        <f>ROUNDDOWN(S36*0.1,0)</f>
        <v>5559</v>
      </c>
      <c r="U36" s="65">
        <f>SUM(S36:T36)</f>
        <v>61154</v>
      </c>
    </row>
    <row r="37" spans="1:21" ht="13.5" customHeight="1" thickBot="1">
      <c r="A37" s="66"/>
      <c r="B37" s="67"/>
      <c r="Q37" s="77">
        <f>+Q36-Q19</f>
        <v>4400</v>
      </c>
      <c r="R37" s="77">
        <f>+R36-R19</f>
        <v>660</v>
      </c>
      <c r="S37" s="77">
        <f>+S36-S19</f>
        <v>5060</v>
      </c>
      <c r="T37" s="77">
        <f>+T36-T19</f>
        <v>506</v>
      </c>
      <c r="U37" s="77">
        <f>+U36-U19</f>
        <v>5566</v>
      </c>
    </row>
    <row r="38" spans="1:21" ht="13.5" customHeight="1">
      <c r="A38" s="68" t="s">
        <v>9</v>
      </c>
      <c r="B38" s="69"/>
      <c r="C38" s="152" t="s">
        <v>13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4"/>
      <c r="N38" s="155" t="s">
        <v>18</v>
      </c>
      <c r="O38" s="145" t="s">
        <v>19</v>
      </c>
    </row>
    <row r="39" spans="1:21" ht="13.5" customHeight="1">
      <c r="A39" s="70"/>
      <c r="B39" s="71"/>
      <c r="C39" s="24" t="s">
        <v>20</v>
      </c>
      <c r="D39" s="25" t="s">
        <v>21</v>
      </c>
      <c r="E39" s="25" t="s">
        <v>22</v>
      </c>
      <c r="F39" s="25" t="s">
        <v>23</v>
      </c>
      <c r="G39" s="25" t="s">
        <v>24</v>
      </c>
      <c r="H39" s="25" t="s">
        <v>25</v>
      </c>
      <c r="I39" s="25" t="s">
        <v>26</v>
      </c>
      <c r="J39" s="25" t="s">
        <v>27</v>
      </c>
      <c r="K39" s="25" t="s">
        <v>28</v>
      </c>
      <c r="L39" s="25" t="s">
        <v>29</v>
      </c>
      <c r="M39" s="26" t="s">
        <v>30</v>
      </c>
      <c r="N39" s="156"/>
      <c r="O39" s="158"/>
    </row>
    <row r="40" spans="1:21" ht="13.5" customHeight="1">
      <c r="A40" s="72"/>
      <c r="B40" s="73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56"/>
      <c r="O40" s="158"/>
    </row>
    <row r="41" spans="1:21" ht="13.5" customHeight="1">
      <c r="A41" s="159" t="s">
        <v>31</v>
      </c>
      <c r="B41" s="160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57"/>
      <c r="O41" s="146"/>
    </row>
    <row r="42" spans="1:21" ht="13.5" customHeight="1">
      <c r="A42" s="34" t="str">
        <f>+A8</f>
        <v>0～20</v>
      </c>
      <c r="B42" s="35">
        <v>55440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7">B42*+SUM(C42:M42)</f>
        <v>55440</v>
      </c>
    </row>
    <row r="43" spans="1:21" ht="13.5" customHeight="1">
      <c r="A43" s="42" t="str">
        <f t="shared" ref="A43:A52" si="8">+A9</f>
        <v>21～40</v>
      </c>
      <c r="B43" s="74">
        <v>222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7"/>
        <v>4440</v>
      </c>
    </row>
    <row r="44" spans="1:21" ht="13.5" customHeight="1">
      <c r="A44" s="42" t="str">
        <f t="shared" si="8"/>
        <v>41～60</v>
      </c>
      <c r="B44" s="74">
        <v>253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7"/>
        <v>3795</v>
      </c>
    </row>
    <row r="45" spans="1:21" ht="13.5" customHeight="1">
      <c r="A45" s="42" t="str">
        <f t="shared" si="8"/>
        <v>61～80</v>
      </c>
      <c r="B45" s="74">
        <v>294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7"/>
        <v>0</v>
      </c>
    </row>
    <row r="46" spans="1:21" ht="13.5" customHeight="1">
      <c r="A46" s="42" t="str">
        <f t="shared" si="8"/>
        <v>81～100</v>
      </c>
      <c r="B46" s="74">
        <v>316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7"/>
        <v>0</v>
      </c>
    </row>
    <row r="47" spans="1:21" ht="13.5" customHeight="1">
      <c r="A47" s="42" t="str">
        <f t="shared" si="8"/>
        <v>101～200</v>
      </c>
      <c r="B47" s="74">
        <v>340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7"/>
        <v>0</v>
      </c>
    </row>
    <row r="48" spans="1:21" ht="13.5" customHeight="1">
      <c r="A48" s="42" t="str">
        <f t="shared" si="8"/>
        <v>201～400</v>
      </c>
      <c r="B48" s="74">
        <v>364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7"/>
        <v>0</v>
      </c>
    </row>
    <row r="49" spans="1:21" ht="13.5" customHeight="1">
      <c r="A49" s="42" t="str">
        <f t="shared" si="8"/>
        <v>401～600</v>
      </c>
      <c r="B49" s="74">
        <v>388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7"/>
        <v>0</v>
      </c>
      <c r="Q49" s="14" t="s">
        <v>51</v>
      </c>
    </row>
    <row r="50" spans="1:21" ht="13.5" customHeight="1" thickBot="1">
      <c r="A50" s="42" t="str">
        <f t="shared" si="8"/>
        <v>601～1,000</v>
      </c>
      <c r="B50" s="74">
        <v>412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7"/>
        <v>0</v>
      </c>
      <c r="Q50" s="75">
        <v>0.26</v>
      </c>
      <c r="R50" s="14" t="s">
        <v>50</v>
      </c>
    </row>
    <row r="51" spans="1:21" ht="13.5" customHeight="1">
      <c r="A51" s="42" t="str">
        <f t="shared" si="8"/>
        <v>1001～2,000</v>
      </c>
      <c r="B51" s="74">
        <v>436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7"/>
        <v>0</v>
      </c>
      <c r="Q51" s="140" t="s">
        <v>43</v>
      </c>
      <c r="R51" s="141"/>
      <c r="S51" s="142"/>
      <c r="T51" s="143" t="s">
        <v>44</v>
      </c>
      <c r="U51" s="145" t="s">
        <v>45</v>
      </c>
    </row>
    <row r="52" spans="1:21" ht="13.5" customHeight="1" thickBot="1">
      <c r="A52" s="50" t="str">
        <f t="shared" si="8"/>
        <v>2,001～</v>
      </c>
      <c r="B52" s="76"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7"/>
        <v>0</v>
      </c>
      <c r="Q52" s="56" t="s">
        <v>46</v>
      </c>
      <c r="R52" s="57" t="s">
        <v>47</v>
      </c>
      <c r="S52" s="58"/>
      <c r="T52" s="144"/>
      <c r="U52" s="146"/>
    </row>
    <row r="53" spans="1:21" ht="13.5" customHeight="1" thickBot="1">
      <c r="A53" s="147" t="s">
        <v>48</v>
      </c>
      <c r="B53" s="148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63675</v>
      </c>
      <c r="Q53" s="62">
        <f>+O42</f>
        <v>55440</v>
      </c>
      <c r="R53" s="63">
        <f>SUM(O43:O52)</f>
        <v>8235</v>
      </c>
      <c r="S53" s="64">
        <f>SUM(Q53:R53)</f>
        <v>63675</v>
      </c>
      <c r="T53" s="64">
        <f>ROUNDDOWN(S53*0.1,0)</f>
        <v>6367</v>
      </c>
      <c r="U53" s="65">
        <f>SUM(S53:T53)</f>
        <v>70042</v>
      </c>
    </row>
    <row r="54" spans="1:21" ht="13.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7">
        <f>Q53-Q19</f>
        <v>11440</v>
      </c>
      <c r="R54" s="77">
        <f>R53-R19</f>
        <v>1700</v>
      </c>
      <c r="S54" s="77">
        <f>S53-S19</f>
        <v>13140</v>
      </c>
      <c r="T54" s="77">
        <f>T53-T19</f>
        <v>1314</v>
      </c>
      <c r="U54" s="77">
        <f>U53-U19</f>
        <v>14454</v>
      </c>
    </row>
    <row r="55" spans="1:21" ht="12" customHeight="1">
      <c r="A55" s="78"/>
      <c r="B55" s="7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49"/>
      <c r="O55" s="149"/>
      <c r="P55" s="78"/>
      <c r="Q55" s="79"/>
      <c r="R55" s="79"/>
      <c r="S55" s="79"/>
      <c r="T55" s="79"/>
      <c r="U55" s="79"/>
    </row>
    <row r="56" spans="1:21" ht="12" customHeight="1">
      <c r="A56" s="78"/>
      <c r="B56" s="78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149"/>
      <c r="O56" s="149"/>
      <c r="P56" s="78"/>
    </row>
    <row r="57" spans="1:21" ht="12" customHeight="1">
      <c r="A57" s="78"/>
      <c r="B57" s="78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149"/>
      <c r="O57" s="149"/>
      <c r="P57" s="78"/>
    </row>
    <row r="58" spans="1:21" ht="12" customHeight="1">
      <c r="A58" s="139"/>
      <c r="B58" s="139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149"/>
      <c r="O58" s="149"/>
      <c r="P58" s="78"/>
    </row>
    <row r="59" spans="1:21" ht="12" customHeight="1">
      <c r="A59" s="78"/>
      <c r="B59" s="81"/>
      <c r="C59" s="82"/>
      <c r="D59" s="83"/>
      <c r="E59" s="83"/>
      <c r="F59" s="83"/>
      <c r="G59" s="83"/>
      <c r="H59" s="83"/>
      <c r="I59" s="83"/>
      <c r="J59" s="83"/>
      <c r="K59" s="84"/>
      <c r="L59" s="84"/>
      <c r="M59" s="84"/>
      <c r="N59" s="85"/>
      <c r="O59" s="81"/>
      <c r="P59" s="78"/>
    </row>
    <row r="60" spans="1:21" ht="12" customHeight="1">
      <c r="A60" s="78"/>
      <c r="B60" s="81"/>
      <c r="C60" s="86"/>
      <c r="D60" s="86"/>
      <c r="E60" s="86"/>
      <c r="F60" s="86"/>
      <c r="G60" s="86"/>
      <c r="H60" s="86"/>
      <c r="I60" s="86"/>
      <c r="J60" s="86"/>
      <c r="K60" s="85"/>
      <c r="L60" s="85"/>
      <c r="M60" s="85"/>
      <c r="N60" s="85"/>
      <c r="O60" s="81"/>
      <c r="P60" s="78"/>
    </row>
    <row r="61" spans="1:21" ht="12" customHeight="1">
      <c r="A61" s="78"/>
      <c r="B61" s="81"/>
      <c r="C61" s="86"/>
      <c r="D61" s="86"/>
      <c r="E61" s="86"/>
      <c r="F61" s="86"/>
      <c r="G61" s="86"/>
      <c r="H61" s="86"/>
      <c r="I61" s="86"/>
      <c r="J61" s="86"/>
      <c r="K61" s="85"/>
      <c r="L61" s="85"/>
      <c r="M61" s="85"/>
      <c r="N61" s="85"/>
      <c r="O61" s="81"/>
      <c r="P61" s="78"/>
    </row>
    <row r="62" spans="1:21" ht="12" customHeight="1">
      <c r="A62" s="78"/>
      <c r="B62" s="81"/>
      <c r="C62" s="86"/>
      <c r="D62" s="86"/>
      <c r="E62" s="86"/>
      <c r="F62" s="86"/>
      <c r="G62" s="86"/>
      <c r="H62" s="86"/>
      <c r="I62" s="86"/>
      <c r="J62" s="86"/>
      <c r="K62" s="85"/>
      <c r="L62" s="85"/>
      <c r="M62" s="85"/>
      <c r="N62" s="85"/>
      <c r="O62" s="81"/>
      <c r="P62" s="78"/>
    </row>
    <row r="63" spans="1:21" ht="12" customHeight="1">
      <c r="A63" s="78"/>
      <c r="B63" s="81"/>
      <c r="C63" s="86"/>
      <c r="D63" s="86"/>
      <c r="E63" s="86"/>
      <c r="F63" s="86"/>
      <c r="G63" s="86"/>
      <c r="H63" s="86"/>
      <c r="I63" s="86"/>
      <c r="J63" s="86"/>
      <c r="K63" s="85"/>
      <c r="L63" s="85"/>
      <c r="M63" s="85"/>
      <c r="N63" s="85"/>
      <c r="O63" s="81"/>
      <c r="P63" s="78"/>
    </row>
    <row r="64" spans="1:21" ht="12" customHeight="1">
      <c r="A64" s="78"/>
      <c r="B64" s="81"/>
      <c r="C64" s="86"/>
      <c r="D64" s="86"/>
      <c r="E64" s="86"/>
      <c r="F64" s="86"/>
      <c r="G64" s="86"/>
      <c r="H64" s="86"/>
      <c r="I64" s="86"/>
      <c r="J64" s="86"/>
      <c r="K64" s="85"/>
      <c r="L64" s="85"/>
      <c r="M64" s="85"/>
      <c r="N64" s="85"/>
      <c r="O64" s="81"/>
      <c r="P64" s="78"/>
    </row>
    <row r="65" spans="1:16" ht="12" customHeight="1">
      <c r="A65" s="78"/>
      <c r="B65" s="81"/>
      <c r="C65" s="86"/>
      <c r="D65" s="86"/>
      <c r="E65" s="86"/>
      <c r="F65" s="86"/>
      <c r="G65" s="86"/>
      <c r="H65" s="86"/>
      <c r="I65" s="86"/>
      <c r="J65" s="86"/>
      <c r="K65" s="85"/>
      <c r="L65" s="85"/>
      <c r="M65" s="85"/>
      <c r="N65" s="85"/>
      <c r="O65" s="81"/>
      <c r="P65" s="78"/>
    </row>
    <row r="66" spans="1:16" ht="12" customHeight="1">
      <c r="A66" s="78"/>
      <c r="B66" s="81"/>
      <c r="C66" s="86"/>
      <c r="D66" s="86"/>
      <c r="E66" s="86"/>
      <c r="F66" s="86"/>
      <c r="G66" s="86"/>
      <c r="H66" s="86"/>
      <c r="I66" s="86"/>
      <c r="J66" s="86"/>
      <c r="K66" s="85"/>
      <c r="L66" s="85"/>
      <c r="M66" s="85"/>
      <c r="N66" s="85"/>
      <c r="O66" s="81"/>
      <c r="P66" s="78"/>
    </row>
    <row r="67" spans="1:16" ht="12" customHeight="1">
      <c r="A67" s="78"/>
      <c r="B67" s="81"/>
      <c r="C67" s="85"/>
      <c r="D67" s="85"/>
      <c r="E67" s="85"/>
      <c r="F67" s="85"/>
      <c r="G67" s="85"/>
      <c r="H67" s="85"/>
      <c r="I67" s="85"/>
      <c r="J67" s="85"/>
      <c r="K67" s="86"/>
      <c r="L67" s="85"/>
      <c r="M67" s="85"/>
      <c r="N67" s="85"/>
      <c r="O67" s="81"/>
      <c r="P67" s="78"/>
    </row>
    <row r="68" spans="1:16" ht="12" customHeight="1">
      <c r="A68" s="78"/>
      <c r="B68" s="81"/>
      <c r="C68" s="85"/>
      <c r="D68" s="85"/>
      <c r="E68" s="85"/>
      <c r="F68" s="85"/>
      <c r="G68" s="85"/>
      <c r="H68" s="85"/>
      <c r="I68" s="85"/>
      <c r="J68" s="85"/>
      <c r="K68" s="85"/>
      <c r="L68" s="86"/>
      <c r="M68" s="85"/>
      <c r="N68" s="85"/>
      <c r="O68" s="81"/>
      <c r="P68" s="78"/>
    </row>
    <row r="69" spans="1:16" ht="12" customHeight="1">
      <c r="A69" s="78"/>
      <c r="B69" s="81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1"/>
      <c r="P69" s="78"/>
    </row>
    <row r="70" spans="1:16" ht="12" customHeight="1">
      <c r="A70" s="139"/>
      <c r="B70" s="139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5"/>
      <c r="O70" s="78"/>
      <c r="P70" s="78"/>
    </row>
    <row r="71" spans="1:16" ht="12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1:16" ht="12" customHeight="1">
      <c r="A72" s="78"/>
      <c r="B72" s="78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49"/>
      <c r="O72" s="149"/>
      <c r="P72" s="78"/>
    </row>
    <row r="73" spans="1:16" ht="12" customHeight="1">
      <c r="A73" s="78"/>
      <c r="B73" s="78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149"/>
      <c r="O73" s="149"/>
      <c r="P73" s="78"/>
    </row>
    <row r="74" spans="1:16" ht="12" customHeight="1">
      <c r="A74" s="78"/>
      <c r="B74" s="7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149"/>
      <c r="O74" s="149"/>
      <c r="P74" s="78"/>
    </row>
    <row r="75" spans="1:16" ht="12" customHeight="1">
      <c r="A75" s="139"/>
      <c r="B75" s="139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149"/>
      <c r="O75" s="149"/>
      <c r="P75" s="78"/>
    </row>
    <row r="76" spans="1:16" ht="12" customHeight="1">
      <c r="A76" s="78"/>
      <c r="B76" s="81"/>
      <c r="C76" s="82"/>
      <c r="D76" s="83"/>
      <c r="E76" s="83"/>
      <c r="F76" s="83"/>
      <c r="G76" s="83"/>
      <c r="H76" s="83"/>
      <c r="I76" s="83"/>
      <c r="J76" s="83"/>
      <c r="K76" s="84"/>
      <c r="L76" s="84"/>
      <c r="M76" s="84"/>
      <c r="N76" s="85"/>
      <c r="O76" s="81"/>
      <c r="P76" s="78"/>
    </row>
    <row r="77" spans="1:16" ht="12" customHeight="1">
      <c r="A77" s="78"/>
      <c r="B77" s="81"/>
      <c r="C77" s="86"/>
      <c r="D77" s="86"/>
      <c r="E77" s="86"/>
      <c r="F77" s="86"/>
      <c r="G77" s="86"/>
      <c r="H77" s="86"/>
      <c r="I77" s="86"/>
      <c r="J77" s="86"/>
      <c r="K77" s="85"/>
      <c r="L77" s="85"/>
      <c r="M77" s="85"/>
      <c r="N77" s="85"/>
      <c r="O77" s="81"/>
      <c r="P77" s="78"/>
    </row>
    <row r="78" spans="1:16" ht="12" customHeight="1">
      <c r="A78" s="78"/>
      <c r="B78" s="81"/>
      <c r="C78" s="86"/>
      <c r="D78" s="86"/>
      <c r="E78" s="86"/>
      <c r="F78" s="86"/>
      <c r="G78" s="86"/>
      <c r="H78" s="86"/>
      <c r="I78" s="86"/>
      <c r="J78" s="86"/>
      <c r="K78" s="85"/>
      <c r="L78" s="85"/>
      <c r="M78" s="85"/>
      <c r="N78" s="85"/>
      <c r="O78" s="81"/>
      <c r="P78" s="78"/>
    </row>
    <row r="79" spans="1:16" ht="12" customHeight="1">
      <c r="A79" s="78"/>
      <c r="B79" s="81"/>
      <c r="C79" s="86"/>
      <c r="D79" s="86"/>
      <c r="E79" s="86"/>
      <c r="F79" s="86"/>
      <c r="G79" s="86"/>
      <c r="H79" s="86"/>
      <c r="I79" s="86"/>
      <c r="J79" s="86"/>
      <c r="K79" s="85"/>
      <c r="L79" s="85"/>
      <c r="M79" s="85"/>
      <c r="N79" s="85"/>
      <c r="O79" s="81"/>
      <c r="P79" s="78"/>
    </row>
    <row r="80" spans="1:16" ht="12" customHeight="1">
      <c r="A80" s="78"/>
      <c r="B80" s="81"/>
      <c r="C80" s="86"/>
      <c r="D80" s="86"/>
      <c r="E80" s="86"/>
      <c r="F80" s="86"/>
      <c r="G80" s="86"/>
      <c r="H80" s="86"/>
      <c r="I80" s="86"/>
      <c r="J80" s="86"/>
      <c r="K80" s="85"/>
      <c r="L80" s="85"/>
      <c r="M80" s="85"/>
      <c r="N80" s="85"/>
      <c r="O80" s="81"/>
      <c r="P80" s="78"/>
    </row>
    <row r="81" spans="1:16" ht="12" customHeight="1">
      <c r="A81" s="78"/>
      <c r="B81" s="81"/>
      <c r="C81" s="86"/>
      <c r="D81" s="86"/>
      <c r="E81" s="86"/>
      <c r="F81" s="86"/>
      <c r="G81" s="86"/>
      <c r="H81" s="86"/>
      <c r="I81" s="86"/>
      <c r="J81" s="86"/>
      <c r="K81" s="85"/>
      <c r="L81" s="85"/>
      <c r="M81" s="85"/>
      <c r="N81" s="85"/>
      <c r="O81" s="81"/>
      <c r="P81" s="78"/>
    </row>
    <row r="82" spans="1:16" ht="12" customHeight="1">
      <c r="A82" s="78"/>
      <c r="B82" s="81"/>
      <c r="C82" s="86"/>
      <c r="D82" s="86"/>
      <c r="E82" s="86"/>
      <c r="F82" s="86"/>
      <c r="G82" s="86"/>
      <c r="H82" s="86"/>
      <c r="I82" s="86"/>
      <c r="J82" s="86"/>
      <c r="K82" s="85"/>
      <c r="L82" s="85"/>
      <c r="M82" s="85"/>
      <c r="N82" s="85"/>
      <c r="O82" s="81"/>
      <c r="P82" s="78"/>
    </row>
    <row r="83" spans="1:16" ht="12" customHeight="1">
      <c r="A83" s="78"/>
      <c r="B83" s="81"/>
      <c r="C83" s="86"/>
      <c r="D83" s="86"/>
      <c r="E83" s="86"/>
      <c r="F83" s="86"/>
      <c r="G83" s="86"/>
      <c r="H83" s="86"/>
      <c r="I83" s="86"/>
      <c r="J83" s="86"/>
      <c r="K83" s="85"/>
      <c r="L83" s="85"/>
      <c r="M83" s="85"/>
      <c r="N83" s="85"/>
      <c r="O83" s="81"/>
      <c r="P83" s="78"/>
    </row>
    <row r="84" spans="1:16" ht="12" customHeight="1">
      <c r="A84" s="78"/>
      <c r="B84" s="81"/>
      <c r="C84" s="85"/>
      <c r="D84" s="85"/>
      <c r="E84" s="85"/>
      <c r="F84" s="85"/>
      <c r="G84" s="85"/>
      <c r="H84" s="85"/>
      <c r="I84" s="85"/>
      <c r="J84" s="85"/>
      <c r="K84" s="86"/>
      <c r="L84" s="85"/>
      <c r="M84" s="85"/>
      <c r="N84" s="85"/>
      <c r="O84" s="81"/>
      <c r="P84" s="78"/>
    </row>
    <row r="85" spans="1:16" ht="12" customHeight="1">
      <c r="A85" s="78"/>
      <c r="B85" s="81"/>
      <c r="C85" s="85"/>
      <c r="D85" s="85"/>
      <c r="E85" s="85"/>
      <c r="F85" s="85"/>
      <c r="G85" s="85"/>
      <c r="H85" s="85"/>
      <c r="I85" s="85"/>
      <c r="J85" s="85"/>
      <c r="K85" s="85"/>
      <c r="L85" s="86"/>
      <c r="M85" s="85"/>
      <c r="N85" s="85"/>
      <c r="O85" s="81"/>
      <c r="P85" s="78"/>
    </row>
    <row r="86" spans="1:16" ht="12" customHeight="1">
      <c r="A86" s="78"/>
      <c r="B86" s="81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1"/>
      <c r="P86" s="78"/>
    </row>
    <row r="87" spans="1:16" ht="12" customHeight="1">
      <c r="A87" s="139"/>
      <c r="B87" s="139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5"/>
      <c r="O87" s="78"/>
      <c r="P87" s="78"/>
    </row>
    <row r="88" spans="1:16" ht="12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1:16" ht="12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1:16" ht="12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1:16" ht="12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1:16" ht="12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1:16" ht="12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1:16" ht="12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1:16" ht="12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1:16" ht="12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1:16" ht="12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1:16" ht="12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1:16" ht="12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1:16" ht="12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1:16" ht="12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1:16" ht="12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1:16" ht="12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1:16" ht="12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2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1:16" ht="12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1:16" ht="12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1:16" ht="12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1:16" ht="12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1:16" ht="12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1:16" ht="12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1:16" ht="12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1:16" ht="12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1:16" ht="12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1:16" ht="12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1:16" ht="12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1:16" ht="12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1:16" ht="12" customHeight="1"/>
    <row r="119" spans="1:16" ht="12" customHeight="1"/>
  </sheetData>
  <mergeCells count="34"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Q34:S34"/>
    <mergeCell ref="T34:T35"/>
    <mergeCell ref="U34:U35"/>
    <mergeCell ref="A36:B36"/>
    <mergeCell ref="C38:M38"/>
    <mergeCell ref="N38:N41"/>
    <mergeCell ref="O38:O41"/>
    <mergeCell ref="A41:B41"/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</mergeCells>
  <phoneticPr fontId="3"/>
  <conditionalFormatting sqref="N2">
    <cfRule type="containsText" dxfId="4" priority="3" stopIfTrue="1" operator="containsText" text="NG">
      <formula>NOT(ISERROR(SEARCH("NG",N2)))</formula>
    </cfRule>
  </conditionalFormatting>
  <conditionalFormatting sqref="O1:O2">
    <cfRule type="containsText" dxfId="3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B078A-C521-40E1-9EF8-FBA8B400F872}">
  <sheetPr>
    <pageSetUpPr fitToPage="1"/>
  </sheetPr>
  <dimension ref="A1:U119"/>
  <sheetViews>
    <sheetView view="pageBreakPreview" zoomScaleNormal="90" zoomScaleSheetLayoutView="100" workbookViewId="0">
      <pane xSplit="2" ySplit="6" topLeftCell="C10" activePane="bottomRight" state="frozen"/>
      <selection activeCell="D6" sqref="D6"/>
      <selection pane="topRight" activeCell="D6" sqref="D6"/>
      <selection pane="bottomLeft" activeCell="D6" sqref="D6"/>
      <selection pane="bottomRight" activeCell="D6" sqref="D6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11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'②上下(寮・保養所用) '!C3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16</v>
      </c>
      <c r="Q3" s="15"/>
      <c r="R3" s="15"/>
      <c r="S3" s="15"/>
      <c r="T3" s="15"/>
      <c r="U3" s="15"/>
    </row>
    <row r="4" spans="1:21" ht="13.5" customHeight="1">
      <c r="A4" s="20" t="s">
        <v>17</v>
      </c>
      <c r="B4" s="21"/>
      <c r="C4" s="152" t="s">
        <v>13</v>
      </c>
      <c r="D4" s="153"/>
      <c r="E4" s="153"/>
      <c r="F4" s="153"/>
      <c r="G4" s="153"/>
      <c r="H4" s="153"/>
      <c r="I4" s="153"/>
      <c r="J4" s="153"/>
      <c r="K4" s="153"/>
      <c r="L4" s="153"/>
      <c r="M4" s="154"/>
      <c r="N4" s="155" t="s">
        <v>18</v>
      </c>
      <c r="O4" s="145" t="s">
        <v>19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20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 t="s">
        <v>27</v>
      </c>
      <c r="K5" s="25" t="s">
        <v>28</v>
      </c>
      <c r="L5" s="25" t="s">
        <v>29</v>
      </c>
      <c r="M5" s="26" t="s">
        <v>30</v>
      </c>
      <c r="N5" s="156"/>
      <c r="O5" s="158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56"/>
      <c r="O6" s="158"/>
    </row>
    <row r="7" spans="1:21" ht="13.5" customHeight="1">
      <c r="A7" s="159" t="s">
        <v>31</v>
      </c>
      <c r="B7" s="160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57"/>
      <c r="O7" s="146"/>
    </row>
    <row r="8" spans="1:21" ht="13.5" customHeight="1">
      <c r="A8" s="34" t="s">
        <v>32</v>
      </c>
      <c r="B8" s="35">
        <v>44000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44000</v>
      </c>
    </row>
    <row r="9" spans="1:21" ht="13.5" customHeight="1">
      <c r="A9" s="42" t="s">
        <v>33</v>
      </c>
      <c r="B9" s="43">
        <v>176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3520</v>
      </c>
    </row>
    <row r="10" spans="1:21" ht="13.5" customHeight="1">
      <c r="A10" s="42" t="s">
        <v>34</v>
      </c>
      <c r="B10" s="43">
        <v>201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3015</v>
      </c>
    </row>
    <row r="11" spans="1:21" ht="13.5" customHeight="1">
      <c r="A11" s="42" t="s">
        <v>35</v>
      </c>
      <c r="B11" s="43">
        <v>233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36</v>
      </c>
      <c r="B12" s="43">
        <v>251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37</v>
      </c>
      <c r="B13" s="43">
        <v>270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38</v>
      </c>
      <c r="B14" s="43">
        <v>289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39</v>
      </c>
      <c r="B15" s="43">
        <v>308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40</v>
      </c>
      <c r="B16" s="43">
        <v>327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41</v>
      </c>
    </row>
    <row r="17" spans="1:21" ht="13.5" customHeight="1">
      <c r="A17" s="42" t="s">
        <v>42</v>
      </c>
      <c r="B17" s="43">
        <v>346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40" t="s">
        <v>43</v>
      </c>
      <c r="R17" s="141"/>
      <c r="S17" s="142"/>
      <c r="T17" s="143" t="s">
        <v>44</v>
      </c>
      <c r="U17" s="145" t="s">
        <v>45</v>
      </c>
    </row>
    <row r="18" spans="1:21" ht="13.5" customHeight="1" thickBot="1">
      <c r="A18" s="50" t="s">
        <v>30</v>
      </c>
      <c r="B18" s="51"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46</v>
      </c>
      <c r="R18" s="57" t="s">
        <v>47</v>
      </c>
      <c r="S18" s="58"/>
      <c r="T18" s="144"/>
      <c r="U18" s="146"/>
    </row>
    <row r="19" spans="1:21" ht="13.5" customHeight="1" thickBot="1">
      <c r="A19" s="147" t="s">
        <v>48</v>
      </c>
      <c r="B19" s="148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50535</v>
      </c>
      <c r="Q19" s="62">
        <f>+O8</f>
        <v>44000</v>
      </c>
      <c r="R19" s="63">
        <f>SUM(O9:O18)</f>
        <v>6535</v>
      </c>
      <c r="S19" s="64">
        <f>SUM(Q19:R19)</f>
        <v>50535</v>
      </c>
      <c r="T19" s="64">
        <f>ROUNDDOWN(S19*0.1,0)</f>
        <v>5053</v>
      </c>
      <c r="U19" s="65">
        <f>SUM(S19:T19)</f>
        <v>55588</v>
      </c>
    </row>
    <row r="20" spans="1:21" ht="13.5" customHeight="1" thickBot="1">
      <c r="A20" s="66"/>
      <c r="B20" s="67"/>
    </row>
    <row r="21" spans="1:21" ht="13.5" customHeight="1">
      <c r="A21" s="68" t="s">
        <v>49</v>
      </c>
      <c r="B21" s="69"/>
      <c r="C21" s="152" t="s">
        <v>13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155" t="s">
        <v>18</v>
      </c>
      <c r="O21" s="145" t="s">
        <v>19</v>
      </c>
    </row>
    <row r="22" spans="1:21" ht="13.5" customHeight="1">
      <c r="A22" s="70"/>
      <c r="B22" s="71"/>
      <c r="C22" s="24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  <c r="I22" s="25" t="s">
        <v>26</v>
      </c>
      <c r="J22" s="25" t="s">
        <v>27</v>
      </c>
      <c r="K22" s="25" t="s">
        <v>28</v>
      </c>
      <c r="L22" s="25" t="s">
        <v>29</v>
      </c>
      <c r="M22" s="26" t="s">
        <v>30</v>
      </c>
      <c r="N22" s="156"/>
      <c r="O22" s="158"/>
    </row>
    <row r="23" spans="1:21" ht="13.5" customHeight="1">
      <c r="A23" s="72"/>
      <c r="B23" s="73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56"/>
      <c r="O23" s="158"/>
    </row>
    <row r="24" spans="1:21" ht="13.5" customHeight="1">
      <c r="A24" s="159" t="s">
        <v>31</v>
      </c>
      <c r="B24" s="160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57"/>
      <c r="O24" s="146"/>
    </row>
    <row r="25" spans="1:21" ht="13.5" customHeight="1">
      <c r="A25" s="34" t="str">
        <f>+A8</f>
        <v>0～20</v>
      </c>
      <c r="B25" s="35">
        <v>48400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3">B25*+SUM(C25:M25)</f>
        <v>48400</v>
      </c>
    </row>
    <row r="26" spans="1:21" ht="13.5" customHeight="1">
      <c r="A26" s="42" t="str">
        <f t="shared" ref="A26:A35" si="4">+A9</f>
        <v>21～40</v>
      </c>
      <c r="B26" s="74">
        <v>194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3"/>
        <v>3880</v>
      </c>
    </row>
    <row r="27" spans="1:21" ht="13.5" customHeight="1">
      <c r="A27" s="42" t="str">
        <f t="shared" si="4"/>
        <v>41～60</v>
      </c>
      <c r="B27" s="74">
        <v>221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3"/>
        <v>3315</v>
      </c>
    </row>
    <row r="28" spans="1:21" ht="13.5" customHeight="1">
      <c r="A28" s="42" t="str">
        <f t="shared" si="4"/>
        <v>61～80</v>
      </c>
      <c r="B28" s="74">
        <v>256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3"/>
        <v>0</v>
      </c>
    </row>
    <row r="29" spans="1:21" ht="13.5" customHeight="1">
      <c r="A29" s="42" t="str">
        <f t="shared" si="4"/>
        <v>81～100</v>
      </c>
      <c r="B29" s="74">
        <v>276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3"/>
        <v>0</v>
      </c>
    </row>
    <row r="30" spans="1:21" ht="13.5" customHeight="1">
      <c r="A30" s="42" t="str">
        <f t="shared" si="4"/>
        <v>101～200</v>
      </c>
      <c r="B30" s="74">
        <v>297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3"/>
        <v>0</v>
      </c>
    </row>
    <row r="31" spans="1:21" ht="13.5" customHeight="1">
      <c r="A31" s="42" t="str">
        <f t="shared" si="4"/>
        <v>201～400</v>
      </c>
      <c r="B31" s="74">
        <v>318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3"/>
        <v>0</v>
      </c>
    </row>
    <row r="32" spans="1:21" ht="13.5" customHeight="1">
      <c r="A32" s="42" t="str">
        <f t="shared" si="4"/>
        <v>401～600</v>
      </c>
      <c r="B32" s="74">
        <v>339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3"/>
        <v>0</v>
      </c>
      <c r="Q32" s="14" t="s">
        <v>6</v>
      </c>
    </row>
    <row r="33" spans="1:21" ht="13.5" customHeight="1" thickBot="1">
      <c r="A33" s="42" t="str">
        <f t="shared" si="4"/>
        <v>601～1,000</v>
      </c>
      <c r="B33" s="74">
        <v>360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3"/>
        <v>0</v>
      </c>
      <c r="Q33" s="75">
        <v>0.1</v>
      </c>
      <c r="R33" s="14" t="s">
        <v>50</v>
      </c>
    </row>
    <row r="34" spans="1:21" ht="13.5" customHeight="1">
      <c r="A34" s="42" t="str">
        <f t="shared" si="4"/>
        <v>1001～2,000</v>
      </c>
      <c r="B34" s="74">
        <v>381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3"/>
        <v>0</v>
      </c>
      <c r="Q34" s="140" t="s">
        <v>43</v>
      </c>
      <c r="R34" s="141"/>
      <c r="S34" s="142"/>
      <c r="T34" s="143" t="s">
        <v>44</v>
      </c>
      <c r="U34" s="145" t="s">
        <v>45</v>
      </c>
    </row>
    <row r="35" spans="1:21" ht="13.5" customHeight="1" thickBot="1">
      <c r="A35" s="50" t="str">
        <f t="shared" si="4"/>
        <v>2,001～</v>
      </c>
      <c r="B35" s="76">
        <v>402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3"/>
        <v>0</v>
      </c>
      <c r="Q35" s="56" t="s">
        <v>46</v>
      </c>
      <c r="R35" s="57" t="s">
        <v>47</v>
      </c>
      <c r="S35" s="58"/>
      <c r="T35" s="144"/>
      <c r="U35" s="146"/>
    </row>
    <row r="36" spans="1:21" ht="13.5" customHeight="1" thickBot="1">
      <c r="A36" s="150" t="s">
        <v>48</v>
      </c>
      <c r="B36" s="151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55595</v>
      </c>
      <c r="Q36" s="62">
        <f>+O25</f>
        <v>48400</v>
      </c>
      <c r="R36" s="63">
        <f>SUM(O26:O35)</f>
        <v>7195</v>
      </c>
      <c r="S36" s="64">
        <f>SUM(Q36:R36)</f>
        <v>55595</v>
      </c>
      <c r="T36" s="64">
        <f>ROUNDDOWN(S36*0.1,0)</f>
        <v>5559</v>
      </c>
      <c r="U36" s="65">
        <f>SUM(S36:T36)</f>
        <v>61154</v>
      </c>
    </row>
    <row r="37" spans="1:21" ht="13.5" customHeight="1" thickBot="1">
      <c r="A37" s="66"/>
      <c r="B37" s="67"/>
      <c r="Q37" s="77">
        <f>+Q36-Q19</f>
        <v>4400</v>
      </c>
      <c r="R37" s="77">
        <f>+R36-R19</f>
        <v>660</v>
      </c>
      <c r="S37" s="77">
        <f>+S36-S19</f>
        <v>5060</v>
      </c>
      <c r="T37" s="77">
        <f>+T36-T19</f>
        <v>506</v>
      </c>
      <c r="U37" s="77">
        <f>+U36-U19</f>
        <v>5566</v>
      </c>
    </row>
    <row r="38" spans="1:21" ht="13.5" customHeight="1">
      <c r="A38" s="68" t="s">
        <v>9</v>
      </c>
      <c r="B38" s="69"/>
      <c r="C38" s="152" t="s">
        <v>13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4"/>
      <c r="N38" s="155" t="s">
        <v>18</v>
      </c>
      <c r="O38" s="145" t="s">
        <v>19</v>
      </c>
    </row>
    <row r="39" spans="1:21" ht="13.5" customHeight="1">
      <c r="A39" s="70"/>
      <c r="B39" s="71"/>
      <c r="C39" s="24" t="s">
        <v>20</v>
      </c>
      <c r="D39" s="25" t="s">
        <v>21</v>
      </c>
      <c r="E39" s="25" t="s">
        <v>22</v>
      </c>
      <c r="F39" s="25" t="s">
        <v>23</v>
      </c>
      <c r="G39" s="25" t="s">
        <v>24</v>
      </c>
      <c r="H39" s="25" t="s">
        <v>25</v>
      </c>
      <c r="I39" s="25" t="s">
        <v>26</v>
      </c>
      <c r="J39" s="25" t="s">
        <v>27</v>
      </c>
      <c r="K39" s="25" t="s">
        <v>28</v>
      </c>
      <c r="L39" s="25" t="s">
        <v>29</v>
      </c>
      <c r="M39" s="26" t="s">
        <v>30</v>
      </c>
      <c r="N39" s="156"/>
      <c r="O39" s="158"/>
    </row>
    <row r="40" spans="1:21" ht="13.5" customHeight="1">
      <c r="A40" s="72"/>
      <c r="B40" s="73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56"/>
      <c r="O40" s="158"/>
    </row>
    <row r="41" spans="1:21" ht="13.5" customHeight="1">
      <c r="A41" s="159" t="s">
        <v>31</v>
      </c>
      <c r="B41" s="160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57"/>
      <c r="O41" s="146"/>
    </row>
    <row r="42" spans="1:21" ht="13.5" customHeight="1">
      <c r="A42" s="34" t="str">
        <f>+A8</f>
        <v>0～20</v>
      </c>
      <c r="B42" s="35">
        <v>55440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7">B42*+SUM(C42:M42)</f>
        <v>55440</v>
      </c>
    </row>
    <row r="43" spans="1:21" ht="13.5" customHeight="1">
      <c r="A43" s="42" t="str">
        <f t="shared" ref="A43:A52" si="8">+A9</f>
        <v>21～40</v>
      </c>
      <c r="B43" s="74">
        <v>222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7"/>
        <v>4440</v>
      </c>
    </row>
    <row r="44" spans="1:21" ht="13.5" customHeight="1">
      <c r="A44" s="42" t="str">
        <f t="shared" si="8"/>
        <v>41～60</v>
      </c>
      <c r="B44" s="74">
        <v>253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7"/>
        <v>3795</v>
      </c>
    </row>
    <row r="45" spans="1:21" ht="13.5" customHeight="1">
      <c r="A45" s="42" t="str">
        <f t="shared" si="8"/>
        <v>61～80</v>
      </c>
      <c r="B45" s="74">
        <v>294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7"/>
        <v>0</v>
      </c>
    </row>
    <row r="46" spans="1:21" ht="13.5" customHeight="1">
      <c r="A46" s="42" t="str">
        <f t="shared" si="8"/>
        <v>81～100</v>
      </c>
      <c r="B46" s="74">
        <v>316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7"/>
        <v>0</v>
      </c>
    </row>
    <row r="47" spans="1:21" ht="13.5" customHeight="1">
      <c r="A47" s="42" t="str">
        <f t="shared" si="8"/>
        <v>101～200</v>
      </c>
      <c r="B47" s="74">
        <v>340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7"/>
        <v>0</v>
      </c>
    </row>
    <row r="48" spans="1:21" ht="13.5" customHeight="1">
      <c r="A48" s="42" t="str">
        <f t="shared" si="8"/>
        <v>201～400</v>
      </c>
      <c r="B48" s="74">
        <v>364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7"/>
        <v>0</v>
      </c>
    </row>
    <row r="49" spans="1:21" ht="13.5" customHeight="1">
      <c r="A49" s="42" t="str">
        <f t="shared" si="8"/>
        <v>401～600</v>
      </c>
      <c r="B49" s="74">
        <v>388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7"/>
        <v>0</v>
      </c>
      <c r="Q49" s="14" t="s">
        <v>51</v>
      </c>
    </row>
    <row r="50" spans="1:21" ht="13.5" customHeight="1" thickBot="1">
      <c r="A50" s="42" t="str">
        <f t="shared" si="8"/>
        <v>601～1,000</v>
      </c>
      <c r="B50" s="74">
        <v>412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7"/>
        <v>0</v>
      </c>
      <c r="Q50" s="75">
        <v>0.26</v>
      </c>
      <c r="R50" s="14" t="s">
        <v>50</v>
      </c>
    </row>
    <row r="51" spans="1:21" ht="13.5" customHeight="1">
      <c r="A51" s="42" t="str">
        <f t="shared" si="8"/>
        <v>1001～2,000</v>
      </c>
      <c r="B51" s="74">
        <v>436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7"/>
        <v>0</v>
      </c>
      <c r="Q51" s="140" t="s">
        <v>43</v>
      </c>
      <c r="R51" s="141"/>
      <c r="S51" s="142"/>
      <c r="T51" s="143" t="s">
        <v>44</v>
      </c>
      <c r="U51" s="145" t="s">
        <v>45</v>
      </c>
    </row>
    <row r="52" spans="1:21" ht="13.5" customHeight="1" thickBot="1">
      <c r="A52" s="50" t="str">
        <f t="shared" si="8"/>
        <v>2,001～</v>
      </c>
      <c r="B52" s="76"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7"/>
        <v>0</v>
      </c>
      <c r="Q52" s="56" t="s">
        <v>46</v>
      </c>
      <c r="R52" s="57" t="s">
        <v>47</v>
      </c>
      <c r="S52" s="58"/>
      <c r="T52" s="144"/>
      <c r="U52" s="146"/>
    </row>
    <row r="53" spans="1:21" ht="13.5" customHeight="1" thickBot="1">
      <c r="A53" s="147" t="s">
        <v>48</v>
      </c>
      <c r="B53" s="148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63675</v>
      </c>
      <c r="Q53" s="62">
        <f>+O42</f>
        <v>55440</v>
      </c>
      <c r="R53" s="63">
        <f>SUM(O43:O52)</f>
        <v>8235</v>
      </c>
      <c r="S53" s="64">
        <f>SUM(Q53:R53)</f>
        <v>63675</v>
      </c>
      <c r="T53" s="64">
        <f>ROUNDDOWN(S53*0.1,0)</f>
        <v>6367</v>
      </c>
      <c r="U53" s="65">
        <f>SUM(S53:T53)</f>
        <v>70042</v>
      </c>
    </row>
    <row r="54" spans="1:21" ht="13.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7">
        <f>Q53-Q19</f>
        <v>11440</v>
      </c>
      <c r="R54" s="77">
        <f>R53-R19</f>
        <v>1700</v>
      </c>
      <c r="S54" s="77">
        <f>S53-S19</f>
        <v>13140</v>
      </c>
      <c r="T54" s="77">
        <f>T53-T19</f>
        <v>1314</v>
      </c>
      <c r="U54" s="77">
        <f>U53-U19</f>
        <v>14454</v>
      </c>
    </row>
    <row r="55" spans="1:21" ht="12" customHeight="1">
      <c r="A55" s="78"/>
      <c r="B55" s="7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49"/>
      <c r="O55" s="149"/>
      <c r="P55" s="78"/>
      <c r="Q55" s="79"/>
      <c r="R55" s="79"/>
      <c r="S55" s="79"/>
      <c r="T55" s="79"/>
      <c r="U55" s="79"/>
    </row>
    <row r="56" spans="1:21" ht="12" customHeight="1">
      <c r="A56" s="78"/>
      <c r="B56" s="78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149"/>
      <c r="O56" s="149"/>
      <c r="P56" s="78"/>
    </row>
    <row r="57" spans="1:21" ht="12" customHeight="1">
      <c r="A57" s="78"/>
      <c r="B57" s="78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149"/>
      <c r="O57" s="149"/>
      <c r="P57" s="78"/>
    </row>
    <row r="58" spans="1:21" ht="12" customHeight="1">
      <c r="A58" s="139"/>
      <c r="B58" s="139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149"/>
      <c r="O58" s="149"/>
      <c r="P58" s="78"/>
    </row>
    <row r="59" spans="1:21" ht="12" customHeight="1">
      <c r="A59" s="78"/>
      <c r="B59" s="81"/>
      <c r="C59" s="82"/>
      <c r="D59" s="83"/>
      <c r="E59" s="83"/>
      <c r="F59" s="83"/>
      <c r="G59" s="83"/>
      <c r="H59" s="83"/>
      <c r="I59" s="83"/>
      <c r="J59" s="83"/>
      <c r="K59" s="84"/>
      <c r="L59" s="84"/>
      <c r="M59" s="84"/>
      <c r="N59" s="85"/>
      <c r="O59" s="81"/>
      <c r="P59" s="78"/>
    </row>
    <row r="60" spans="1:21" ht="12" customHeight="1">
      <c r="A60" s="78"/>
      <c r="B60" s="81"/>
      <c r="C60" s="86"/>
      <c r="D60" s="86"/>
      <c r="E60" s="86"/>
      <c r="F60" s="86"/>
      <c r="G60" s="86"/>
      <c r="H60" s="86"/>
      <c r="I60" s="86"/>
      <c r="J60" s="86"/>
      <c r="K60" s="85"/>
      <c r="L60" s="85"/>
      <c r="M60" s="85"/>
      <c r="N60" s="85"/>
      <c r="O60" s="81"/>
      <c r="P60" s="78"/>
    </row>
    <row r="61" spans="1:21" ht="12" customHeight="1">
      <c r="A61" s="78"/>
      <c r="B61" s="81"/>
      <c r="C61" s="86"/>
      <c r="D61" s="86"/>
      <c r="E61" s="86"/>
      <c r="F61" s="86"/>
      <c r="G61" s="86"/>
      <c r="H61" s="86"/>
      <c r="I61" s="86"/>
      <c r="J61" s="86"/>
      <c r="K61" s="85"/>
      <c r="L61" s="85"/>
      <c r="M61" s="85"/>
      <c r="N61" s="85"/>
      <c r="O61" s="81"/>
      <c r="P61" s="78"/>
    </row>
    <row r="62" spans="1:21" ht="12" customHeight="1">
      <c r="A62" s="78"/>
      <c r="B62" s="81"/>
      <c r="C62" s="86"/>
      <c r="D62" s="86"/>
      <c r="E62" s="86"/>
      <c r="F62" s="86"/>
      <c r="G62" s="86"/>
      <c r="H62" s="86"/>
      <c r="I62" s="86"/>
      <c r="J62" s="86"/>
      <c r="K62" s="85"/>
      <c r="L62" s="85"/>
      <c r="M62" s="85"/>
      <c r="N62" s="85"/>
      <c r="O62" s="81"/>
      <c r="P62" s="78"/>
    </row>
    <row r="63" spans="1:21" ht="12" customHeight="1">
      <c r="A63" s="78"/>
      <c r="B63" s="81"/>
      <c r="C63" s="86"/>
      <c r="D63" s="86"/>
      <c r="E63" s="86"/>
      <c r="F63" s="86"/>
      <c r="G63" s="86"/>
      <c r="H63" s="86"/>
      <c r="I63" s="86"/>
      <c r="J63" s="86"/>
      <c r="K63" s="85"/>
      <c r="L63" s="85"/>
      <c r="M63" s="85"/>
      <c r="N63" s="85"/>
      <c r="O63" s="81"/>
      <c r="P63" s="78"/>
    </row>
    <row r="64" spans="1:21" ht="12" customHeight="1">
      <c r="A64" s="78"/>
      <c r="B64" s="81"/>
      <c r="C64" s="86"/>
      <c r="D64" s="86"/>
      <c r="E64" s="86"/>
      <c r="F64" s="86"/>
      <c r="G64" s="86"/>
      <c r="H64" s="86"/>
      <c r="I64" s="86"/>
      <c r="J64" s="86"/>
      <c r="K64" s="85"/>
      <c r="L64" s="85"/>
      <c r="M64" s="85"/>
      <c r="N64" s="85"/>
      <c r="O64" s="81"/>
      <c r="P64" s="78"/>
    </row>
    <row r="65" spans="1:16" ht="12" customHeight="1">
      <c r="A65" s="78"/>
      <c r="B65" s="81"/>
      <c r="C65" s="86"/>
      <c r="D65" s="86"/>
      <c r="E65" s="86"/>
      <c r="F65" s="86"/>
      <c r="G65" s="86"/>
      <c r="H65" s="86"/>
      <c r="I65" s="86"/>
      <c r="J65" s="86"/>
      <c r="K65" s="85"/>
      <c r="L65" s="85"/>
      <c r="M65" s="85"/>
      <c r="N65" s="85"/>
      <c r="O65" s="81"/>
      <c r="P65" s="78"/>
    </row>
    <row r="66" spans="1:16" ht="12" customHeight="1">
      <c r="A66" s="78"/>
      <c r="B66" s="81"/>
      <c r="C66" s="86"/>
      <c r="D66" s="86"/>
      <c r="E66" s="86"/>
      <c r="F66" s="86"/>
      <c r="G66" s="86"/>
      <c r="H66" s="86"/>
      <c r="I66" s="86"/>
      <c r="J66" s="86"/>
      <c r="K66" s="85"/>
      <c r="L66" s="85"/>
      <c r="M66" s="85"/>
      <c r="N66" s="85"/>
      <c r="O66" s="81"/>
      <c r="P66" s="78"/>
    </row>
    <row r="67" spans="1:16" ht="12" customHeight="1">
      <c r="A67" s="78"/>
      <c r="B67" s="81"/>
      <c r="C67" s="85"/>
      <c r="D67" s="85"/>
      <c r="E67" s="85"/>
      <c r="F67" s="85"/>
      <c r="G67" s="85"/>
      <c r="H67" s="85"/>
      <c r="I67" s="85"/>
      <c r="J67" s="85"/>
      <c r="K67" s="86"/>
      <c r="L67" s="85"/>
      <c r="M67" s="85"/>
      <c r="N67" s="85"/>
      <c r="O67" s="81"/>
      <c r="P67" s="78"/>
    </row>
    <row r="68" spans="1:16" ht="12" customHeight="1">
      <c r="A68" s="78"/>
      <c r="B68" s="81"/>
      <c r="C68" s="85"/>
      <c r="D68" s="85"/>
      <c r="E68" s="85"/>
      <c r="F68" s="85"/>
      <c r="G68" s="85"/>
      <c r="H68" s="85"/>
      <c r="I68" s="85"/>
      <c r="J68" s="85"/>
      <c r="K68" s="85"/>
      <c r="L68" s="86"/>
      <c r="M68" s="85"/>
      <c r="N68" s="85"/>
      <c r="O68" s="81"/>
      <c r="P68" s="78"/>
    </row>
    <row r="69" spans="1:16" ht="12" customHeight="1">
      <c r="A69" s="78"/>
      <c r="B69" s="81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1"/>
      <c r="P69" s="78"/>
    </row>
    <row r="70" spans="1:16" ht="12" customHeight="1">
      <c r="A70" s="139"/>
      <c r="B70" s="139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5"/>
      <c r="O70" s="78"/>
      <c r="P70" s="78"/>
    </row>
    <row r="71" spans="1:16" ht="12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1:16" ht="12" customHeight="1">
      <c r="A72" s="78"/>
      <c r="B72" s="78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49"/>
      <c r="O72" s="149"/>
      <c r="P72" s="78"/>
    </row>
    <row r="73" spans="1:16" ht="12" customHeight="1">
      <c r="A73" s="78"/>
      <c r="B73" s="78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149"/>
      <c r="O73" s="149"/>
      <c r="P73" s="78"/>
    </row>
    <row r="74" spans="1:16" ht="12" customHeight="1">
      <c r="A74" s="78"/>
      <c r="B74" s="7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149"/>
      <c r="O74" s="149"/>
      <c r="P74" s="78"/>
    </row>
    <row r="75" spans="1:16" ht="12" customHeight="1">
      <c r="A75" s="139"/>
      <c r="B75" s="139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149"/>
      <c r="O75" s="149"/>
      <c r="P75" s="78"/>
    </row>
    <row r="76" spans="1:16" ht="12" customHeight="1">
      <c r="A76" s="78"/>
      <c r="B76" s="81"/>
      <c r="C76" s="82"/>
      <c r="D76" s="83"/>
      <c r="E76" s="83"/>
      <c r="F76" s="83"/>
      <c r="G76" s="83"/>
      <c r="H76" s="83"/>
      <c r="I76" s="83"/>
      <c r="J76" s="83"/>
      <c r="K76" s="84"/>
      <c r="L76" s="84"/>
      <c r="M76" s="84"/>
      <c r="N76" s="85"/>
      <c r="O76" s="81"/>
      <c r="P76" s="78"/>
    </row>
    <row r="77" spans="1:16" ht="12" customHeight="1">
      <c r="A77" s="78"/>
      <c r="B77" s="81"/>
      <c r="C77" s="86"/>
      <c r="D77" s="86"/>
      <c r="E77" s="86"/>
      <c r="F77" s="86"/>
      <c r="G77" s="86"/>
      <c r="H77" s="86"/>
      <c r="I77" s="86"/>
      <c r="J77" s="86"/>
      <c r="K77" s="85"/>
      <c r="L77" s="85"/>
      <c r="M77" s="85"/>
      <c r="N77" s="85"/>
      <c r="O77" s="81"/>
      <c r="P77" s="78"/>
    </row>
    <row r="78" spans="1:16" ht="12" customHeight="1">
      <c r="A78" s="78"/>
      <c r="B78" s="81"/>
      <c r="C78" s="86"/>
      <c r="D78" s="86"/>
      <c r="E78" s="86"/>
      <c r="F78" s="86"/>
      <c r="G78" s="86"/>
      <c r="H78" s="86"/>
      <c r="I78" s="86"/>
      <c r="J78" s="86"/>
      <c r="K78" s="85"/>
      <c r="L78" s="85"/>
      <c r="M78" s="85"/>
      <c r="N78" s="85"/>
      <c r="O78" s="81"/>
      <c r="P78" s="78"/>
    </row>
    <row r="79" spans="1:16" ht="12" customHeight="1">
      <c r="A79" s="78"/>
      <c r="B79" s="81"/>
      <c r="C79" s="86"/>
      <c r="D79" s="86"/>
      <c r="E79" s="86"/>
      <c r="F79" s="86"/>
      <c r="G79" s="86"/>
      <c r="H79" s="86"/>
      <c r="I79" s="86"/>
      <c r="J79" s="86"/>
      <c r="K79" s="85"/>
      <c r="L79" s="85"/>
      <c r="M79" s="85"/>
      <c r="N79" s="85"/>
      <c r="O79" s="81"/>
      <c r="P79" s="78"/>
    </row>
    <row r="80" spans="1:16" ht="12" customHeight="1">
      <c r="A80" s="78"/>
      <c r="B80" s="81"/>
      <c r="C80" s="86"/>
      <c r="D80" s="86"/>
      <c r="E80" s="86"/>
      <c r="F80" s="86"/>
      <c r="G80" s="86"/>
      <c r="H80" s="86"/>
      <c r="I80" s="86"/>
      <c r="J80" s="86"/>
      <c r="K80" s="85"/>
      <c r="L80" s="85"/>
      <c r="M80" s="85"/>
      <c r="N80" s="85"/>
      <c r="O80" s="81"/>
      <c r="P80" s="78"/>
    </row>
    <row r="81" spans="1:16" ht="12" customHeight="1">
      <c r="A81" s="78"/>
      <c r="B81" s="81"/>
      <c r="C81" s="86"/>
      <c r="D81" s="86"/>
      <c r="E81" s="86"/>
      <c r="F81" s="86"/>
      <c r="G81" s="86"/>
      <c r="H81" s="86"/>
      <c r="I81" s="86"/>
      <c r="J81" s="86"/>
      <c r="K81" s="85"/>
      <c r="L81" s="85"/>
      <c r="M81" s="85"/>
      <c r="N81" s="85"/>
      <c r="O81" s="81"/>
      <c r="P81" s="78"/>
    </row>
    <row r="82" spans="1:16" ht="12" customHeight="1">
      <c r="A82" s="78"/>
      <c r="B82" s="81"/>
      <c r="C82" s="86"/>
      <c r="D82" s="86"/>
      <c r="E82" s="86"/>
      <c r="F82" s="86"/>
      <c r="G82" s="86"/>
      <c r="H82" s="86"/>
      <c r="I82" s="86"/>
      <c r="J82" s="86"/>
      <c r="K82" s="85"/>
      <c r="L82" s="85"/>
      <c r="M82" s="85"/>
      <c r="N82" s="85"/>
      <c r="O82" s="81"/>
      <c r="P82" s="78"/>
    </row>
    <row r="83" spans="1:16" ht="12" customHeight="1">
      <c r="A83" s="78"/>
      <c r="B83" s="81"/>
      <c r="C83" s="86"/>
      <c r="D83" s="86"/>
      <c r="E83" s="86"/>
      <c r="F83" s="86"/>
      <c r="G83" s="86"/>
      <c r="H83" s="86"/>
      <c r="I83" s="86"/>
      <c r="J83" s="86"/>
      <c r="K83" s="85"/>
      <c r="L83" s="85"/>
      <c r="M83" s="85"/>
      <c r="N83" s="85"/>
      <c r="O83" s="81"/>
      <c r="P83" s="78"/>
    </row>
    <row r="84" spans="1:16" ht="12" customHeight="1">
      <c r="A84" s="78"/>
      <c r="B84" s="81"/>
      <c r="C84" s="85"/>
      <c r="D84" s="85"/>
      <c r="E84" s="85"/>
      <c r="F84" s="85"/>
      <c r="G84" s="85"/>
      <c r="H84" s="85"/>
      <c r="I84" s="85"/>
      <c r="J84" s="85"/>
      <c r="K84" s="86"/>
      <c r="L84" s="85"/>
      <c r="M84" s="85"/>
      <c r="N84" s="85"/>
      <c r="O84" s="81"/>
      <c r="P84" s="78"/>
    </row>
    <row r="85" spans="1:16" ht="12" customHeight="1">
      <c r="A85" s="78"/>
      <c r="B85" s="81"/>
      <c r="C85" s="85"/>
      <c r="D85" s="85"/>
      <c r="E85" s="85"/>
      <c r="F85" s="85"/>
      <c r="G85" s="85"/>
      <c r="H85" s="85"/>
      <c r="I85" s="85"/>
      <c r="J85" s="85"/>
      <c r="K85" s="85"/>
      <c r="L85" s="86"/>
      <c r="M85" s="85"/>
      <c r="N85" s="85"/>
      <c r="O85" s="81"/>
      <c r="P85" s="78"/>
    </row>
    <row r="86" spans="1:16" ht="12" customHeight="1">
      <c r="A86" s="78"/>
      <c r="B86" s="81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1"/>
      <c r="P86" s="78"/>
    </row>
    <row r="87" spans="1:16" ht="12" customHeight="1">
      <c r="A87" s="139"/>
      <c r="B87" s="139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5"/>
      <c r="O87" s="78"/>
      <c r="P87" s="78"/>
    </row>
    <row r="88" spans="1:16" ht="12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1:16" ht="12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1:16" ht="12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1:16" ht="12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1:16" ht="12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1:16" ht="12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1:16" ht="12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1:16" ht="12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1:16" ht="12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1:16" ht="12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1:16" ht="12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1:16" ht="12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1:16" ht="12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1:16" ht="12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1:16" ht="12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1:16" ht="12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1:16" ht="12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2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1:16" ht="12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1:16" ht="12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1:16" ht="12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1:16" ht="12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1:16" ht="12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1:16" ht="12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1:16" ht="12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1:16" ht="12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1:16" ht="12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1:16" ht="12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1:16" ht="12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1:16" ht="12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1:16" ht="12" customHeight="1"/>
    <row r="119" spans="1:16" ht="12" customHeight="1"/>
  </sheetData>
  <mergeCells count="34"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Q34:S34"/>
    <mergeCell ref="T34:T35"/>
    <mergeCell ref="U34:U35"/>
    <mergeCell ref="A36:B36"/>
    <mergeCell ref="C38:M38"/>
    <mergeCell ref="N38:N41"/>
    <mergeCell ref="O38:O41"/>
    <mergeCell ref="A41:B41"/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</mergeCells>
  <phoneticPr fontId="3"/>
  <conditionalFormatting sqref="N2">
    <cfRule type="containsText" dxfId="2" priority="3" stopIfTrue="1" operator="containsText" text="NG">
      <formula>NOT(ISERROR(SEARCH("NG",N2)))</formula>
    </cfRule>
  </conditionalFormatting>
  <conditionalFormatting sqref="O1:O2">
    <cfRule type="containsText" dxfId="1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E417-7DEA-42E8-9354-DF5FD9BE7158}">
  <sheetPr>
    <pageSetUpPr fitToPage="1"/>
  </sheetPr>
  <dimension ref="A1:V119"/>
  <sheetViews>
    <sheetView view="pageBreakPreview" zoomScaleNormal="90" zoomScaleSheetLayoutView="100" workbookViewId="0">
      <pane xSplit="2" ySplit="6" topLeftCell="C7" activePane="bottomRight" state="frozen"/>
      <selection activeCell="D6" sqref="D6"/>
      <selection pane="topRight" activeCell="D6" sqref="D6"/>
      <selection pane="bottomLeft" activeCell="D6" sqref="D6"/>
      <selection pane="bottomRight" activeCell="B43" sqref="B43"/>
    </sheetView>
  </sheetViews>
  <sheetFormatPr defaultRowHeight="10.5"/>
  <cols>
    <col min="1" max="1" width="11" style="14" customWidth="1"/>
    <col min="2" max="2" width="9.1640625" style="14" customWidth="1"/>
    <col min="3" max="14" width="8.5" style="14" customWidth="1"/>
    <col min="15" max="15" width="12" style="14" customWidth="1"/>
    <col min="16" max="16" width="2.6640625" style="14" customWidth="1"/>
    <col min="17" max="21" width="12" style="14" customWidth="1"/>
    <col min="22" max="256" width="9.33203125" style="14"/>
    <col min="257" max="257" width="11" style="14" customWidth="1"/>
    <col min="258" max="258" width="9.1640625" style="14" customWidth="1"/>
    <col min="259" max="270" width="8.5" style="14" customWidth="1"/>
    <col min="271" max="271" width="12" style="14" customWidth="1"/>
    <col min="272" max="272" width="2.6640625" style="14" customWidth="1"/>
    <col min="273" max="277" width="12" style="14" customWidth="1"/>
    <col min="278" max="512" width="9.33203125" style="14"/>
    <col min="513" max="513" width="11" style="14" customWidth="1"/>
    <col min="514" max="514" width="9.1640625" style="14" customWidth="1"/>
    <col min="515" max="526" width="8.5" style="14" customWidth="1"/>
    <col min="527" max="527" width="12" style="14" customWidth="1"/>
    <col min="528" max="528" width="2.6640625" style="14" customWidth="1"/>
    <col min="529" max="533" width="12" style="14" customWidth="1"/>
    <col min="534" max="768" width="9.33203125" style="14"/>
    <col min="769" max="769" width="11" style="14" customWidth="1"/>
    <col min="770" max="770" width="9.1640625" style="14" customWidth="1"/>
    <col min="771" max="782" width="8.5" style="14" customWidth="1"/>
    <col min="783" max="783" width="12" style="14" customWidth="1"/>
    <col min="784" max="784" width="2.6640625" style="14" customWidth="1"/>
    <col min="785" max="789" width="12" style="14" customWidth="1"/>
    <col min="790" max="1024" width="9.33203125" style="14"/>
    <col min="1025" max="1025" width="11" style="14" customWidth="1"/>
    <col min="1026" max="1026" width="9.1640625" style="14" customWidth="1"/>
    <col min="1027" max="1038" width="8.5" style="14" customWidth="1"/>
    <col min="1039" max="1039" width="12" style="14" customWidth="1"/>
    <col min="1040" max="1040" width="2.6640625" style="14" customWidth="1"/>
    <col min="1041" max="1045" width="12" style="14" customWidth="1"/>
    <col min="1046" max="1280" width="9.33203125" style="14"/>
    <col min="1281" max="1281" width="11" style="14" customWidth="1"/>
    <col min="1282" max="1282" width="9.1640625" style="14" customWidth="1"/>
    <col min="1283" max="1294" width="8.5" style="14" customWidth="1"/>
    <col min="1295" max="1295" width="12" style="14" customWidth="1"/>
    <col min="1296" max="1296" width="2.6640625" style="14" customWidth="1"/>
    <col min="1297" max="1301" width="12" style="14" customWidth="1"/>
    <col min="1302" max="1536" width="9.33203125" style="14"/>
    <col min="1537" max="1537" width="11" style="14" customWidth="1"/>
    <col min="1538" max="1538" width="9.1640625" style="14" customWidth="1"/>
    <col min="1539" max="1550" width="8.5" style="14" customWidth="1"/>
    <col min="1551" max="1551" width="12" style="14" customWidth="1"/>
    <col min="1552" max="1552" width="2.6640625" style="14" customWidth="1"/>
    <col min="1553" max="1557" width="12" style="14" customWidth="1"/>
    <col min="1558" max="1792" width="9.33203125" style="14"/>
    <col min="1793" max="1793" width="11" style="14" customWidth="1"/>
    <col min="1794" max="1794" width="9.1640625" style="14" customWidth="1"/>
    <col min="1795" max="1806" width="8.5" style="14" customWidth="1"/>
    <col min="1807" max="1807" width="12" style="14" customWidth="1"/>
    <col min="1808" max="1808" width="2.6640625" style="14" customWidth="1"/>
    <col min="1809" max="1813" width="12" style="14" customWidth="1"/>
    <col min="1814" max="2048" width="9.33203125" style="14"/>
    <col min="2049" max="2049" width="11" style="14" customWidth="1"/>
    <col min="2050" max="2050" width="9.1640625" style="14" customWidth="1"/>
    <col min="2051" max="2062" width="8.5" style="14" customWidth="1"/>
    <col min="2063" max="2063" width="12" style="14" customWidth="1"/>
    <col min="2064" max="2064" width="2.6640625" style="14" customWidth="1"/>
    <col min="2065" max="2069" width="12" style="14" customWidth="1"/>
    <col min="2070" max="2304" width="9.33203125" style="14"/>
    <col min="2305" max="2305" width="11" style="14" customWidth="1"/>
    <col min="2306" max="2306" width="9.1640625" style="14" customWidth="1"/>
    <col min="2307" max="2318" width="8.5" style="14" customWidth="1"/>
    <col min="2319" max="2319" width="12" style="14" customWidth="1"/>
    <col min="2320" max="2320" width="2.6640625" style="14" customWidth="1"/>
    <col min="2321" max="2325" width="12" style="14" customWidth="1"/>
    <col min="2326" max="2560" width="9.33203125" style="14"/>
    <col min="2561" max="2561" width="11" style="14" customWidth="1"/>
    <col min="2562" max="2562" width="9.1640625" style="14" customWidth="1"/>
    <col min="2563" max="2574" width="8.5" style="14" customWidth="1"/>
    <col min="2575" max="2575" width="12" style="14" customWidth="1"/>
    <col min="2576" max="2576" width="2.6640625" style="14" customWidth="1"/>
    <col min="2577" max="2581" width="12" style="14" customWidth="1"/>
    <col min="2582" max="2816" width="9.33203125" style="14"/>
    <col min="2817" max="2817" width="11" style="14" customWidth="1"/>
    <col min="2818" max="2818" width="9.1640625" style="14" customWidth="1"/>
    <col min="2819" max="2830" width="8.5" style="14" customWidth="1"/>
    <col min="2831" max="2831" width="12" style="14" customWidth="1"/>
    <col min="2832" max="2832" width="2.6640625" style="14" customWidth="1"/>
    <col min="2833" max="2837" width="12" style="14" customWidth="1"/>
    <col min="2838" max="3072" width="9.33203125" style="14"/>
    <col min="3073" max="3073" width="11" style="14" customWidth="1"/>
    <col min="3074" max="3074" width="9.1640625" style="14" customWidth="1"/>
    <col min="3075" max="3086" width="8.5" style="14" customWidth="1"/>
    <col min="3087" max="3087" width="12" style="14" customWidth="1"/>
    <col min="3088" max="3088" width="2.6640625" style="14" customWidth="1"/>
    <col min="3089" max="3093" width="12" style="14" customWidth="1"/>
    <col min="3094" max="3328" width="9.33203125" style="14"/>
    <col min="3329" max="3329" width="11" style="14" customWidth="1"/>
    <col min="3330" max="3330" width="9.1640625" style="14" customWidth="1"/>
    <col min="3331" max="3342" width="8.5" style="14" customWidth="1"/>
    <col min="3343" max="3343" width="12" style="14" customWidth="1"/>
    <col min="3344" max="3344" width="2.6640625" style="14" customWidth="1"/>
    <col min="3345" max="3349" width="12" style="14" customWidth="1"/>
    <col min="3350" max="3584" width="9.33203125" style="14"/>
    <col min="3585" max="3585" width="11" style="14" customWidth="1"/>
    <col min="3586" max="3586" width="9.1640625" style="14" customWidth="1"/>
    <col min="3587" max="3598" width="8.5" style="14" customWidth="1"/>
    <col min="3599" max="3599" width="12" style="14" customWidth="1"/>
    <col min="3600" max="3600" width="2.6640625" style="14" customWidth="1"/>
    <col min="3601" max="3605" width="12" style="14" customWidth="1"/>
    <col min="3606" max="3840" width="9.33203125" style="14"/>
    <col min="3841" max="3841" width="11" style="14" customWidth="1"/>
    <col min="3842" max="3842" width="9.1640625" style="14" customWidth="1"/>
    <col min="3843" max="3854" width="8.5" style="14" customWidth="1"/>
    <col min="3855" max="3855" width="12" style="14" customWidth="1"/>
    <col min="3856" max="3856" width="2.6640625" style="14" customWidth="1"/>
    <col min="3857" max="3861" width="12" style="14" customWidth="1"/>
    <col min="3862" max="4096" width="9.33203125" style="14"/>
    <col min="4097" max="4097" width="11" style="14" customWidth="1"/>
    <col min="4098" max="4098" width="9.1640625" style="14" customWidth="1"/>
    <col min="4099" max="4110" width="8.5" style="14" customWidth="1"/>
    <col min="4111" max="4111" width="12" style="14" customWidth="1"/>
    <col min="4112" max="4112" width="2.6640625" style="14" customWidth="1"/>
    <col min="4113" max="4117" width="12" style="14" customWidth="1"/>
    <col min="4118" max="4352" width="9.33203125" style="14"/>
    <col min="4353" max="4353" width="11" style="14" customWidth="1"/>
    <col min="4354" max="4354" width="9.1640625" style="14" customWidth="1"/>
    <col min="4355" max="4366" width="8.5" style="14" customWidth="1"/>
    <col min="4367" max="4367" width="12" style="14" customWidth="1"/>
    <col min="4368" max="4368" width="2.6640625" style="14" customWidth="1"/>
    <col min="4369" max="4373" width="12" style="14" customWidth="1"/>
    <col min="4374" max="4608" width="9.33203125" style="14"/>
    <col min="4609" max="4609" width="11" style="14" customWidth="1"/>
    <col min="4610" max="4610" width="9.1640625" style="14" customWidth="1"/>
    <col min="4611" max="4622" width="8.5" style="14" customWidth="1"/>
    <col min="4623" max="4623" width="12" style="14" customWidth="1"/>
    <col min="4624" max="4624" width="2.6640625" style="14" customWidth="1"/>
    <col min="4625" max="4629" width="12" style="14" customWidth="1"/>
    <col min="4630" max="4864" width="9.33203125" style="14"/>
    <col min="4865" max="4865" width="11" style="14" customWidth="1"/>
    <col min="4866" max="4866" width="9.1640625" style="14" customWidth="1"/>
    <col min="4867" max="4878" width="8.5" style="14" customWidth="1"/>
    <col min="4879" max="4879" width="12" style="14" customWidth="1"/>
    <col min="4880" max="4880" width="2.6640625" style="14" customWidth="1"/>
    <col min="4881" max="4885" width="12" style="14" customWidth="1"/>
    <col min="4886" max="5120" width="9.33203125" style="14"/>
    <col min="5121" max="5121" width="11" style="14" customWidth="1"/>
    <col min="5122" max="5122" width="9.1640625" style="14" customWidth="1"/>
    <col min="5123" max="5134" width="8.5" style="14" customWidth="1"/>
    <col min="5135" max="5135" width="12" style="14" customWidth="1"/>
    <col min="5136" max="5136" width="2.6640625" style="14" customWidth="1"/>
    <col min="5137" max="5141" width="12" style="14" customWidth="1"/>
    <col min="5142" max="5376" width="9.33203125" style="14"/>
    <col min="5377" max="5377" width="11" style="14" customWidth="1"/>
    <col min="5378" max="5378" width="9.1640625" style="14" customWidth="1"/>
    <col min="5379" max="5390" width="8.5" style="14" customWidth="1"/>
    <col min="5391" max="5391" width="12" style="14" customWidth="1"/>
    <col min="5392" max="5392" width="2.6640625" style="14" customWidth="1"/>
    <col min="5393" max="5397" width="12" style="14" customWidth="1"/>
    <col min="5398" max="5632" width="9.33203125" style="14"/>
    <col min="5633" max="5633" width="11" style="14" customWidth="1"/>
    <col min="5634" max="5634" width="9.1640625" style="14" customWidth="1"/>
    <col min="5635" max="5646" width="8.5" style="14" customWidth="1"/>
    <col min="5647" max="5647" width="12" style="14" customWidth="1"/>
    <col min="5648" max="5648" width="2.6640625" style="14" customWidth="1"/>
    <col min="5649" max="5653" width="12" style="14" customWidth="1"/>
    <col min="5654" max="5888" width="9.33203125" style="14"/>
    <col min="5889" max="5889" width="11" style="14" customWidth="1"/>
    <col min="5890" max="5890" width="9.1640625" style="14" customWidth="1"/>
    <col min="5891" max="5902" width="8.5" style="14" customWidth="1"/>
    <col min="5903" max="5903" width="12" style="14" customWidth="1"/>
    <col min="5904" max="5904" width="2.6640625" style="14" customWidth="1"/>
    <col min="5905" max="5909" width="12" style="14" customWidth="1"/>
    <col min="5910" max="6144" width="9.33203125" style="14"/>
    <col min="6145" max="6145" width="11" style="14" customWidth="1"/>
    <col min="6146" max="6146" width="9.1640625" style="14" customWidth="1"/>
    <col min="6147" max="6158" width="8.5" style="14" customWidth="1"/>
    <col min="6159" max="6159" width="12" style="14" customWidth="1"/>
    <col min="6160" max="6160" width="2.6640625" style="14" customWidth="1"/>
    <col min="6161" max="6165" width="12" style="14" customWidth="1"/>
    <col min="6166" max="6400" width="9.33203125" style="14"/>
    <col min="6401" max="6401" width="11" style="14" customWidth="1"/>
    <col min="6402" max="6402" width="9.1640625" style="14" customWidth="1"/>
    <col min="6403" max="6414" width="8.5" style="14" customWidth="1"/>
    <col min="6415" max="6415" width="12" style="14" customWidth="1"/>
    <col min="6416" max="6416" width="2.6640625" style="14" customWidth="1"/>
    <col min="6417" max="6421" width="12" style="14" customWidth="1"/>
    <col min="6422" max="6656" width="9.33203125" style="14"/>
    <col min="6657" max="6657" width="11" style="14" customWidth="1"/>
    <col min="6658" max="6658" width="9.1640625" style="14" customWidth="1"/>
    <col min="6659" max="6670" width="8.5" style="14" customWidth="1"/>
    <col min="6671" max="6671" width="12" style="14" customWidth="1"/>
    <col min="6672" max="6672" width="2.6640625" style="14" customWidth="1"/>
    <col min="6673" max="6677" width="12" style="14" customWidth="1"/>
    <col min="6678" max="6912" width="9.33203125" style="14"/>
    <col min="6913" max="6913" width="11" style="14" customWidth="1"/>
    <col min="6914" max="6914" width="9.1640625" style="14" customWidth="1"/>
    <col min="6915" max="6926" width="8.5" style="14" customWidth="1"/>
    <col min="6927" max="6927" width="12" style="14" customWidth="1"/>
    <col min="6928" max="6928" width="2.6640625" style="14" customWidth="1"/>
    <col min="6929" max="6933" width="12" style="14" customWidth="1"/>
    <col min="6934" max="7168" width="9.33203125" style="14"/>
    <col min="7169" max="7169" width="11" style="14" customWidth="1"/>
    <col min="7170" max="7170" width="9.1640625" style="14" customWidth="1"/>
    <col min="7171" max="7182" width="8.5" style="14" customWidth="1"/>
    <col min="7183" max="7183" width="12" style="14" customWidth="1"/>
    <col min="7184" max="7184" width="2.6640625" style="14" customWidth="1"/>
    <col min="7185" max="7189" width="12" style="14" customWidth="1"/>
    <col min="7190" max="7424" width="9.33203125" style="14"/>
    <col min="7425" max="7425" width="11" style="14" customWidth="1"/>
    <col min="7426" max="7426" width="9.1640625" style="14" customWidth="1"/>
    <col min="7427" max="7438" width="8.5" style="14" customWidth="1"/>
    <col min="7439" max="7439" width="12" style="14" customWidth="1"/>
    <col min="7440" max="7440" width="2.6640625" style="14" customWidth="1"/>
    <col min="7441" max="7445" width="12" style="14" customWidth="1"/>
    <col min="7446" max="7680" width="9.33203125" style="14"/>
    <col min="7681" max="7681" width="11" style="14" customWidth="1"/>
    <col min="7682" max="7682" width="9.1640625" style="14" customWidth="1"/>
    <col min="7683" max="7694" width="8.5" style="14" customWidth="1"/>
    <col min="7695" max="7695" width="12" style="14" customWidth="1"/>
    <col min="7696" max="7696" width="2.6640625" style="14" customWidth="1"/>
    <col min="7697" max="7701" width="12" style="14" customWidth="1"/>
    <col min="7702" max="7936" width="9.33203125" style="14"/>
    <col min="7937" max="7937" width="11" style="14" customWidth="1"/>
    <col min="7938" max="7938" width="9.1640625" style="14" customWidth="1"/>
    <col min="7939" max="7950" width="8.5" style="14" customWidth="1"/>
    <col min="7951" max="7951" width="12" style="14" customWidth="1"/>
    <col min="7952" max="7952" width="2.6640625" style="14" customWidth="1"/>
    <col min="7953" max="7957" width="12" style="14" customWidth="1"/>
    <col min="7958" max="8192" width="9.33203125" style="14"/>
    <col min="8193" max="8193" width="11" style="14" customWidth="1"/>
    <col min="8194" max="8194" width="9.1640625" style="14" customWidth="1"/>
    <col min="8195" max="8206" width="8.5" style="14" customWidth="1"/>
    <col min="8207" max="8207" width="12" style="14" customWidth="1"/>
    <col min="8208" max="8208" width="2.6640625" style="14" customWidth="1"/>
    <col min="8209" max="8213" width="12" style="14" customWidth="1"/>
    <col min="8214" max="8448" width="9.33203125" style="14"/>
    <col min="8449" max="8449" width="11" style="14" customWidth="1"/>
    <col min="8450" max="8450" width="9.1640625" style="14" customWidth="1"/>
    <col min="8451" max="8462" width="8.5" style="14" customWidth="1"/>
    <col min="8463" max="8463" width="12" style="14" customWidth="1"/>
    <col min="8464" max="8464" width="2.6640625" style="14" customWidth="1"/>
    <col min="8465" max="8469" width="12" style="14" customWidth="1"/>
    <col min="8470" max="8704" width="9.33203125" style="14"/>
    <col min="8705" max="8705" width="11" style="14" customWidth="1"/>
    <col min="8706" max="8706" width="9.1640625" style="14" customWidth="1"/>
    <col min="8707" max="8718" width="8.5" style="14" customWidth="1"/>
    <col min="8719" max="8719" width="12" style="14" customWidth="1"/>
    <col min="8720" max="8720" width="2.6640625" style="14" customWidth="1"/>
    <col min="8721" max="8725" width="12" style="14" customWidth="1"/>
    <col min="8726" max="8960" width="9.33203125" style="14"/>
    <col min="8961" max="8961" width="11" style="14" customWidth="1"/>
    <col min="8962" max="8962" width="9.1640625" style="14" customWidth="1"/>
    <col min="8963" max="8974" width="8.5" style="14" customWidth="1"/>
    <col min="8975" max="8975" width="12" style="14" customWidth="1"/>
    <col min="8976" max="8976" width="2.6640625" style="14" customWidth="1"/>
    <col min="8977" max="8981" width="12" style="14" customWidth="1"/>
    <col min="8982" max="9216" width="9.33203125" style="14"/>
    <col min="9217" max="9217" width="11" style="14" customWidth="1"/>
    <col min="9218" max="9218" width="9.1640625" style="14" customWidth="1"/>
    <col min="9219" max="9230" width="8.5" style="14" customWidth="1"/>
    <col min="9231" max="9231" width="12" style="14" customWidth="1"/>
    <col min="9232" max="9232" width="2.6640625" style="14" customWidth="1"/>
    <col min="9233" max="9237" width="12" style="14" customWidth="1"/>
    <col min="9238" max="9472" width="9.33203125" style="14"/>
    <col min="9473" max="9473" width="11" style="14" customWidth="1"/>
    <col min="9474" max="9474" width="9.1640625" style="14" customWidth="1"/>
    <col min="9475" max="9486" width="8.5" style="14" customWidth="1"/>
    <col min="9487" max="9487" width="12" style="14" customWidth="1"/>
    <col min="9488" max="9488" width="2.6640625" style="14" customWidth="1"/>
    <col min="9489" max="9493" width="12" style="14" customWidth="1"/>
    <col min="9494" max="9728" width="9.33203125" style="14"/>
    <col min="9729" max="9729" width="11" style="14" customWidth="1"/>
    <col min="9730" max="9730" width="9.1640625" style="14" customWidth="1"/>
    <col min="9731" max="9742" width="8.5" style="14" customWidth="1"/>
    <col min="9743" max="9743" width="12" style="14" customWidth="1"/>
    <col min="9744" max="9744" width="2.6640625" style="14" customWidth="1"/>
    <col min="9745" max="9749" width="12" style="14" customWidth="1"/>
    <col min="9750" max="9984" width="9.33203125" style="14"/>
    <col min="9985" max="9985" width="11" style="14" customWidth="1"/>
    <col min="9986" max="9986" width="9.1640625" style="14" customWidth="1"/>
    <col min="9987" max="9998" width="8.5" style="14" customWidth="1"/>
    <col min="9999" max="9999" width="12" style="14" customWidth="1"/>
    <col min="10000" max="10000" width="2.6640625" style="14" customWidth="1"/>
    <col min="10001" max="10005" width="12" style="14" customWidth="1"/>
    <col min="10006" max="10240" width="9.33203125" style="14"/>
    <col min="10241" max="10241" width="11" style="14" customWidth="1"/>
    <col min="10242" max="10242" width="9.1640625" style="14" customWidth="1"/>
    <col min="10243" max="10254" width="8.5" style="14" customWidth="1"/>
    <col min="10255" max="10255" width="12" style="14" customWidth="1"/>
    <col min="10256" max="10256" width="2.6640625" style="14" customWidth="1"/>
    <col min="10257" max="10261" width="12" style="14" customWidth="1"/>
    <col min="10262" max="10496" width="9.33203125" style="14"/>
    <col min="10497" max="10497" width="11" style="14" customWidth="1"/>
    <col min="10498" max="10498" width="9.1640625" style="14" customWidth="1"/>
    <col min="10499" max="10510" width="8.5" style="14" customWidth="1"/>
    <col min="10511" max="10511" width="12" style="14" customWidth="1"/>
    <col min="10512" max="10512" width="2.6640625" style="14" customWidth="1"/>
    <col min="10513" max="10517" width="12" style="14" customWidth="1"/>
    <col min="10518" max="10752" width="9.33203125" style="14"/>
    <col min="10753" max="10753" width="11" style="14" customWidth="1"/>
    <col min="10754" max="10754" width="9.1640625" style="14" customWidth="1"/>
    <col min="10755" max="10766" width="8.5" style="14" customWidth="1"/>
    <col min="10767" max="10767" width="12" style="14" customWidth="1"/>
    <col min="10768" max="10768" width="2.6640625" style="14" customWidth="1"/>
    <col min="10769" max="10773" width="12" style="14" customWidth="1"/>
    <col min="10774" max="11008" width="9.33203125" style="14"/>
    <col min="11009" max="11009" width="11" style="14" customWidth="1"/>
    <col min="11010" max="11010" width="9.1640625" style="14" customWidth="1"/>
    <col min="11011" max="11022" width="8.5" style="14" customWidth="1"/>
    <col min="11023" max="11023" width="12" style="14" customWidth="1"/>
    <col min="11024" max="11024" width="2.6640625" style="14" customWidth="1"/>
    <col min="11025" max="11029" width="12" style="14" customWidth="1"/>
    <col min="11030" max="11264" width="9.33203125" style="14"/>
    <col min="11265" max="11265" width="11" style="14" customWidth="1"/>
    <col min="11266" max="11266" width="9.1640625" style="14" customWidth="1"/>
    <col min="11267" max="11278" width="8.5" style="14" customWidth="1"/>
    <col min="11279" max="11279" width="12" style="14" customWidth="1"/>
    <col min="11280" max="11280" width="2.6640625" style="14" customWidth="1"/>
    <col min="11281" max="11285" width="12" style="14" customWidth="1"/>
    <col min="11286" max="11520" width="9.33203125" style="14"/>
    <col min="11521" max="11521" width="11" style="14" customWidth="1"/>
    <col min="11522" max="11522" width="9.1640625" style="14" customWidth="1"/>
    <col min="11523" max="11534" width="8.5" style="14" customWidth="1"/>
    <col min="11535" max="11535" width="12" style="14" customWidth="1"/>
    <col min="11536" max="11536" width="2.6640625" style="14" customWidth="1"/>
    <col min="11537" max="11541" width="12" style="14" customWidth="1"/>
    <col min="11542" max="11776" width="9.33203125" style="14"/>
    <col min="11777" max="11777" width="11" style="14" customWidth="1"/>
    <col min="11778" max="11778" width="9.1640625" style="14" customWidth="1"/>
    <col min="11779" max="11790" width="8.5" style="14" customWidth="1"/>
    <col min="11791" max="11791" width="12" style="14" customWidth="1"/>
    <col min="11792" max="11792" width="2.6640625" style="14" customWidth="1"/>
    <col min="11793" max="11797" width="12" style="14" customWidth="1"/>
    <col min="11798" max="12032" width="9.33203125" style="14"/>
    <col min="12033" max="12033" width="11" style="14" customWidth="1"/>
    <col min="12034" max="12034" width="9.1640625" style="14" customWidth="1"/>
    <col min="12035" max="12046" width="8.5" style="14" customWidth="1"/>
    <col min="12047" max="12047" width="12" style="14" customWidth="1"/>
    <col min="12048" max="12048" width="2.6640625" style="14" customWidth="1"/>
    <col min="12049" max="12053" width="12" style="14" customWidth="1"/>
    <col min="12054" max="12288" width="9.33203125" style="14"/>
    <col min="12289" max="12289" width="11" style="14" customWidth="1"/>
    <col min="12290" max="12290" width="9.1640625" style="14" customWidth="1"/>
    <col min="12291" max="12302" width="8.5" style="14" customWidth="1"/>
    <col min="12303" max="12303" width="12" style="14" customWidth="1"/>
    <col min="12304" max="12304" width="2.6640625" style="14" customWidth="1"/>
    <col min="12305" max="12309" width="12" style="14" customWidth="1"/>
    <col min="12310" max="12544" width="9.33203125" style="14"/>
    <col min="12545" max="12545" width="11" style="14" customWidth="1"/>
    <col min="12546" max="12546" width="9.1640625" style="14" customWidth="1"/>
    <col min="12547" max="12558" width="8.5" style="14" customWidth="1"/>
    <col min="12559" max="12559" width="12" style="14" customWidth="1"/>
    <col min="12560" max="12560" width="2.6640625" style="14" customWidth="1"/>
    <col min="12561" max="12565" width="12" style="14" customWidth="1"/>
    <col min="12566" max="12800" width="9.33203125" style="14"/>
    <col min="12801" max="12801" width="11" style="14" customWidth="1"/>
    <col min="12802" max="12802" width="9.1640625" style="14" customWidth="1"/>
    <col min="12803" max="12814" width="8.5" style="14" customWidth="1"/>
    <col min="12815" max="12815" width="12" style="14" customWidth="1"/>
    <col min="12816" max="12816" width="2.6640625" style="14" customWidth="1"/>
    <col min="12817" max="12821" width="12" style="14" customWidth="1"/>
    <col min="12822" max="13056" width="9.33203125" style="14"/>
    <col min="13057" max="13057" width="11" style="14" customWidth="1"/>
    <col min="13058" max="13058" width="9.1640625" style="14" customWidth="1"/>
    <col min="13059" max="13070" width="8.5" style="14" customWidth="1"/>
    <col min="13071" max="13071" width="12" style="14" customWidth="1"/>
    <col min="13072" max="13072" width="2.6640625" style="14" customWidth="1"/>
    <col min="13073" max="13077" width="12" style="14" customWidth="1"/>
    <col min="13078" max="13312" width="9.33203125" style="14"/>
    <col min="13313" max="13313" width="11" style="14" customWidth="1"/>
    <col min="13314" max="13314" width="9.1640625" style="14" customWidth="1"/>
    <col min="13315" max="13326" width="8.5" style="14" customWidth="1"/>
    <col min="13327" max="13327" width="12" style="14" customWidth="1"/>
    <col min="13328" max="13328" width="2.6640625" style="14" customWidth="1"/>
    <col min="13329" max="13333" width="12" style="14" customWidth="1"/>
    <col min="13334" max="13568" width="9.33203125" style="14"/>
    <col min="13569" max="13569" width="11" style="14" customWidth="1"/>
    <col min="13570" max="13570" width="9.1640625" style="14" customWidth="1"/>
    <col min="13571" max="13582" width="8.5" style="14" customWidth="1"/>
    <col min="13583" max="13583" width="12" style="14" customWidth="1"/>
    <col min="13584" max="13584" width="2.6640625" style="14" customWidth="1"/>
    <col min="13585" max="13589" width="12" style="14" customWidth="1"/>
    <col min="13590" max="13824" width="9.33203125" style="14"/>
    <col min="13825" max="13825" width="11" style="14" customWidth="1"/>
    <col min="13826" max="13826" width="9.1640625" style="14" customWidth="1"/>
    <col min="13827" max="13838" width="8.5" style="14" customWidth="1"/>
    <col min="13839" max="13839" width="12" style="14" customWidth="1"/>
    <col min="13840" max="13840" width="2.6640625" style="14" customWidth="1"/>
    <col min="13841" max="13845" width="12" style="14" customWidth="1"/>
    <col min="13846" max="14080" width="9.33203125" style="14"/>
    <col min="14081" max="14081" width="11" style="14" customWidth="1"/>
    <col min="14082" max="14082" width="9.1640625" style="14" customWidth="1"/>
    <col min="14083" max="14094" width="8.5" style="14" customWidth="1"/>
    <col min="14095" max="14095" width="12" style="14" customWidth="1"/>
    <col min="14096" max="14096" width="2.6640625" style="14" customWidth="1"/>
    <col min="14097" max="14101" width="12" style="14" customWidth="1"/>
    <col min="14102" max="14336" width="9.33203125" style="14"/>
    <col min="14337" max="14337" width="11" style="14" customWidth="1"/>
    <col min="14338" max="14338" width="9.1640625" style="14" customWidth="1"/>
    <col min="14339" max="14350" width="8.5" style="14" customWidth="1"/>
    <col min="14351" max="14351" width="12" style="14" customWidth="1"/>
    <col min="14352" max="14352" width="2.6640625" style="14" customWidth="1"/>
    <col min="14353" max="14357" width="12" style="14" customWidth="1"/>
    <col min="14358" max="14592" width="9.33203125" style="14"/>
    <col min="14593" max="14593" width="11" style="14" customWidth="1"/>
    <col min="14594" max="14594" width="9.1640625" style="14" customWidth="1"/>
    <col min="14595" max="14606" width="8.5" style="14" customWidth="1"/>
    <col min="14607" max="14607" width="12" style="14" customWidth="1"/>
    <col min="14608" max="14608" width="2.6640625" style="14" customWidth="1"/>
    <col min="14609" max="14613" width="12" style="14" customWidth="1"/>
    <col min="14614" max="14848" width="9.33203125" style="14"/>
    <col min="14849" max="14849" width="11" style="14" customWidth="1"/>
    <col min="14850" max="14850" width="9.1640625" style="14" customWidth="1"/>
    <col min="14851" max="14862" width="8.5" style="14" customWidth="1"/>
    <col min="14863" max="14863" width="12" style="14" customWidth="1"/>
    <col min="14864" max="14864" width="2.6640625" style="14" customWidth="1"/>
    <col min="14865" max="14869" width="12" style="14" customWidth="1"/>
    <col min="14870" max="15104" width="9.33203125" style="14"/>
    <col min="15105" max="15105" width="11" style="14" customWidth="1"/>
    <col min="15106" max="15106" width="9.1640625" style="14" customWidth="1"/>
    <col min="15107" max="15118" width="8.5" style="14" customWidth="1"/>
    <col min="15119" max="15119" width="12" style="14" customWidth="1"/>
    <col min="15120" max="15120" width="2.6640625" style="14" customWidth="1"/>
    <col min="15121" max="15125" width="12" style="14" customWidth="1"/>
    <col min="15126" max="15360" width="9.33203125" style="14"/>
    <col min="15361" max="15361" width="11" style="14" customWidth="1"/>
    <col min="15362" max="15362" width="9.1640625" style="14" customWidth="1"/>
    <col min="15363" max="15374" width="8.5" style="14" customWidth="1"/>
    <col min="15375" max="15375" width="12" style="14" customWidth="1"/>
    <col min="15376" max="15376" width="2.6640625" style="14" customWidth="1"/>
    <col min="15377" max="15381" width="12" style="14" customWidth="1"/>
    <col min="15382" max="15616" width="9.33203125" style="14"/>
    <col min="15617" max="15617" width="11" style="14" customWidth="1"/>
    <col min="15618" max="15618" width="9.1640625" style="14" customWidth="1"/>
    <col min="15619" max="15630" width="8.5" style="14" customWidth="1"/>
    <col min="15631" max="15631" width="12" style="14" customWidth="1"/>
    <col min="15632" max="15632" width="2.6640625" style="14" customWidth="1"/>
    <col min="15633" max="15637" width="12" style="14" customWidth="1"/>
    <col min="15638" max="15872" width="9.33203125" style="14"/>
    <col min="15873" max="15873" width="11" style="14" customWidth="1"/>
    <col min="15874" max="15874" width="9.1640625" style="14" customWidth="1"/>
    <col min="15875" max="15886" width="8.5" style="14" customWidth="1"/>
    <col min="15887" max="15887" width="12" style="14" customWidth="1"/>
    <col min="15888" max="15888" width="2.6640625" style="14" customWidth="1"/>
    <col min="15889" max="15893" width="12" style="14" customWidth="1"/>
    <col min="15894" max="16128" width="9.33203125" style="14"/>
    <col min="16129" max="16129" width="11" style="14" customWidth="1"/>
    <col min="16130" max="16130" width="9.1640625" style="14" customWidth="1"/>
    <col min="16131" max="16142" width="8.5" style="14" customWidth="1"/>
    <col min="16143" max="16143" width="12" style="14" customWidth="1"/>
    <col min="16144" max="16144" width="2.6640625" style="14" customWidth="1"/>
    <col min="16145" max="16149" width="12" style="14" customWidth="1"/>
    <col min="16150" max="16384" width="9.33203125" style="14"/>
  </cols>
  <sheetData>
    <row r="1" spans="1:21" s="12" customFormat="1" ht="13.5" customHeight="1" thickBot="1">
      <c r="A1" s="11" t="s">
        <v>56</v>
      </c>
      <c r="D1" s="13" t="s">
        <v>12</v>
      </c>
      <c r="E1" s="14" t="s">
        <v>13</v>
      </c>
      <c r="F1" s="14"/>
      <c r="G1" s="14" t="s">
        <v>14</v>
      </c>
      <c r="H1" s="14" t="s">
        <v>15</v>
      </c>
      <c r="Q1" s="15"/>
      <c r="R1" s="15"/>
      <c r="S1" s="15"/>
      <c r="T1" s="15"/>
      <c r="U1" s="15"/>
    </row>
    <row r="2" spans="1:21" s="12" customFormat="1" ht="13.5" customHeight="1" thickBot="1">
      <c r="A2" s="11"/>
      <c r="D2" s="13"/>
      <c r="E2" s="16">
        <f>'②上下(寮・保養所用) '!C3</f>
        <v>55</v>
      </c>
      <c r="F2" s="17"/>
      <c r="G2" s="18">
        <v>20</v>
      </c>
      <c r="H2" s="18">
        <f>IF(+E2-G2&lt;=0,0,+E2-G2)</f>
        <v>35</v>
      </c>
      <c r="N2" s="12" t="str">
        <f>IF(SUM(N8:N18)=SUM(C19:M19),"OK","NG")</f>
        <v>OK</v>
      </c>
      <c r="O2" s="12" t="str">
        <f>IF(E2&lt;=20,"OK",IF(N19=E2,"OK","NG"))</f>
        <v>OK</v>
      </c>
      <c r="Q2" s="15"/>
      <c r="R2" s="15"/>
      <c r="S2" s="15"/>
      <c r="T2" s="15"/>
      <c r="U2" s="15"/>
    </row>
    <row r="3" spans="1:21" ht="13.5" customHeight="1" thickBot="1">
      <c r="A3" s="19"/>
      <c r="B3" s="19"/>
      <c r="O3" s="14" t="s">
        <v>16</v>
      </c>
      <c r="Q3" s="15"/>
      <c r="R3" s="15"/>
      <c r="S3" s="15"/>
      <c r="T3" s="15"/>
      <c r="U3" s="15"/>
    </row>
    <row r="4" spans="1:21" ht="13.5" customHeight="1">
      <c r="A4" s="20" t="s">
        <v>17</v>
      </c>
      <c r="B4" s="21"/>
      <c r="C4" s="152" t="s">
        <v>13</v>
      </c>
      <c r="D4" s="153"/>
      <c r="E4" s="153"/>
      <c r="F4" s="153"/>
      <c r="G4" s="153"/>
      <c r="H4" s="153"/>
      <c r="I4" s="153"/>
      <c r="J4" s="153"/>
      <c r="K4" s="153"/>
      <c r="L4" s="153"/>
      <c r="M4" s="154"/>
      <c r="N4" s="155" t="s">
        <v>18</v>
      </c>
      <c r="O4" s="145" t="s">
        <v>19</v>
      </c>
      <c r="Q4" s="15"/>
      <c r="R4" s="15"/>
      <c r="S4" s="15"/>
      <c r="T4" s="15"/>
      <c r="U4" s="15"/>
    </row>
    <row r="5" spans="1:21" ht="13.5" customHeight="1">
      <c r="A5" s="22"/>
      <c r="B5" s="23"/>
      <c r="C5" s="24" t="s">
        <v>20</v>
      </c>
      <c r="D5" s="25" t="s">
        <v>21</v>
      </c>
      <c r="E5" s="25" t="s">
        <v>22</v>
      </c>
      <c r="F5" s="25" t="s">
        <v>23</v>
      </c>
      <c r="G5" s="25" t="s">
        <v>24</v>
      </c>
      <c r="H5" s="25" t="s">
        <v>25</v>
      </c>
      <c r="I5" s="25" t="s">
        <v>26</v>
      </c>
      <c r="J5" s="25" t="s">
        <v>27</v>
      </c>
      <c r="K5" s="25" t="s">
        <v>28</v>
      </c>
      <c r="L5" s="25" t="s">
        <v>29</v>
      </c>
      <c r="M5" s="26" t="s">
        <v>30</v>
      </c>
      <c r="N5" s="156"/>
      <c r="O5" s="158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56"/>
      <c r="O6" s="158"/>
    </row>
    <row r="7" spans="1:21" ht="13.5" customHeight="1">
      <c r="A7" s="161" t="s">
        <v>57</v>
      </c>
      <c r="B7" s="162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57"/>
      <c r="O7" s="146"/>
    </row>
    <row r="8" spans="1:21" ht="13.5" customHeight="1">
      <c r="A8" s="97" t="s">
        <v>32</v>
      </c>
      <c r="B8" s="98">
        <v>4024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4024</v>
      </c>
    </row>
    <row r="9" spans="1:21" ht="13.5" customHeight="1">
      <c r="A9" s="99" t="s">
        <v>33</v>
      </c>
      <c r="B9" s="43">
        <v>165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3300</v>
      </c>
    </row>
    <row r="10" spans="1:21" ht="13.5" customHeight="1">
      <c r="A10" s="99" t="s">
        <v>34</v>
      </c>
      <c r="B10" s="43">
        <v>189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2835</v>
      </c>
    </row>
    <row r="11" spans="1:21" ht="13.5" customHeight="1">
      <c r="A11" s="99" t="s">
        <v>35</v>
      </c>
      <c r="B11" s="43">
        <v>225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99" t="s">
        <v>36</v>
      </c>
      <c r="B12" s="43">
        <v>260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99" t="s">
        <v>37</v>
      </c>
      <c r="B13" s="43">
        <v>307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99" t="s">
        <v>38</v>
      </c>
      <c r="B14" s="43">
        <v>331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99" t="s">
        <v>39</v>
      </c>
      <c r="B15" s="43">
        <v>355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99" t="s">
        <v>40</v>
      </c>
      <c r="B16" s="43">
        <v>379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4" t="s">
        <v>41</v>
      </c>
    </row>
    <row r="17" spans="1:21" ht="13.5" customHeight="1">
      <c r="A17" s="99" t="s">
        <v>42</v>
      </c>
      <c r="B17" s="43">
        <f>+B16</f>
        <v>379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140" t="s">
        <v>43</v>
      </c>
      <c r="R17" s="141"/>
      <c r="S17" s="142"/>
      <c r="T17" s="143" t="s">
        <v>44</v>
      </c>
      <c r="U17" s="145" t="s">
        <v>45</v>
      </c>
    </row>
    <row r="18" spans="1:21" ht="13.5" customHeight="1" thickBot="1">
      <c r="A18" s="100" t="s">
        <v>30</v>
      </c>
      <c r="B18" s="51">
        <f>+B17</f>
        <v>379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58</v>
      </c>
      <c r="R18" s="57" t="s">
        <v>59</v>
      </c>
      <c r="S18" s="58"/>
      <c r="T18" s="144"/>
      <c r="U18" s="146"/>
    </row>
    <row r="19" spans="1:21" ht="13.5" customHeight="1" thickBot="1">
      <c r="A19" s="147" t="s">
        <v>48</v>
      </c>
      <c r="B19" s="148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10159</v>
      </c>
      <c r="Q19" s="62">
        <f>+O8</f>
        <v>4024</v>
      </c>
      <c r="R19" s="63">
        <f>SUM(O9:O18)</f>
        <v>6135</v>
      </c>
      <c r="S19" s="64">
        <f>SUM(Q19:R19)</f>
        <v>10159</v>
      </c>
      <c r="T19" s="64">
        <f>ROUNDDOWN(S19*0.1,0)</f>
        <v>1015</v>
      </c>
      <c r="U19" s="65">
        <f>SUM(S19:T19)</f>
        <v>11174</v>
      </c>
    </row>
    <row r="20" spans="1:21" ht="13.5" customHeight="1" thickBot="1">
      <c r="A20" s="66"/>
      <c r="B20" s="19"/>
    </row>
    <row r="21" spans="1:21" ht="13.5" customHeight="1">
      <c r="A21" s="20" t="s">
        <v>49</v>
      </c>
      <c r="B21" s="21"/>
      <c r="C21" s="152" t="s">
        <v>13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155" t="s">
        <v>18</v>
      </c>
      <c r="O21" s="145" t="s">
        <v>19</v>
      </c>
    </row>
    <row r="22" spans="1:21" ht="13.5" customHeight="1">
      <c r="A22" s="22"/>
      <c r="B22" s="23"/>
      <c r="C22" s="24" t="s">
        <v>20</v>
      </c>
      <c r="D22" s="25" t="s">
        <v>21</v>
      </c>
      <c r="E22" s="25" t="s">
        <v>22</v>
      </c>
      <c r="F22" s="25" t="s">
        <v>23</v>
      </c>
      <c r="G22" s="25" t="s">
        <v>24</v>
      </c>
      <c r="H22" s="25" t="s">
        <v>25</v>
      </c>
      <c r="I22" s="25" t="s">
        <v>26</v>
      </c>
      <c r="J22" s="25" t="s">
        <v>27</v>
      </c>
      <c r="K22" s="25" t="s">
        <v>28</v>
      </c>
      <c r="L22" s="25" t="s">
        <v>29</v>
      </c>
      <c r="M22" s="26" t="s">
        <v>30</v>
      </c>
      <c r="N22" s="156"/>
      <c r="O22" s="158"/>
    </row>
    <row r="23" spans="1:21" ht="13.5" customHeight="1">
      <c r="A23" s="27"/>
      <c r="B23" s="28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56"/>
      <c r="O23" s="158"/>
    </row>
    <row r="24" spans="1:21" ht="13.5" customHeight="1">
      <c r="A24" s="161" t="s">
        <v>57</v>
      </c>
      <c r="B24" s="162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57"/>
      <c r="O24" s="146"/>
    </row>
    <row r="25" spans="1:21" ht="13.5" customHeight="1">
      <c r="A25" s="97" t="str">
        <f t="shared" ref="A25:A35" si="3">+A8</f>
        <v>0～20</v>
      </c>
      <c r="B25" s="98">
        <v>4202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4">B25*+SUM(C25:M25)</f>
        <v>4202</v>
      </c>
    </row>
    <row r="26" spans="1:21" ht="13.5" customHeight="1">
      <c r="A26" s="99" t="str">
        <f t="shared" si="3"/>
        <v>21～40</v>
      </c>
      <c r="B26" s="43">
        <v>172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4"/>
        <v>3440</v>
      </c>
    </row>
    <row r="27" spans="1:21" ht="13.5" customHeight="1">
      <c r="A27" s="99" t="str">
        <f t="shared" si="3"/>
        <v>41～60</v>
      </c>
      <c r="B27" s="43">
        <v>197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4"/>
        <v>2955</v>
      </c>
    </row>
    <row r="28" spans="1:21" ht="13.5" customHeight="1">
      <c r="A28" s="99" t="str">
        <f t="shared" si="3"/>
        <v>61～80</v>
      </c>
      <c r="B28" s="43">
        <v>235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4"/>
        <v>0</v>
      </c>
    </row>
    <row r="29" spans="1:21" ht="13.5" customHeight="1">
      <c r="A29" s="99" t="str">
        <f t="shared" si="3"/>
        <v>81～100</v>
      </c>
      <c r="B29" s="43">
        <v>271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4"/>
        <v>0</v>
      </c>
    </row>
    <row r="30" spans="1:21" ht="13.5" customHeight="1">
      <c r="A30" s="99" t="str">
        <f t="shared" si="3"/>
        <v>101～200</v>
      </c>
      <c r="B30" s="43">
        <v>321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4"/>
        <v>0</v>
      </c>
    </row>
    <row r="31" spans="1:21" ht="13.5" customHeight="1">
      <c r="A31" s="99" t="str">
        <f t="shared" si="3"/>
        <v>201～400</v>
      </c>
      <c r="B31" s="43">
        <v>346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4"/>
        <v>0</v>
      </c>
    </row>
    <row r="32" spans="1:21" ht="13.5" customHeight="1">
      <c r="A32" s="99" t="str">
        <f t="shared" si="3"/>
        <v>401～600</v>
      </c>
      <c r="B32" s="43">
        <v>371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4"/>
        <v>0</v>
      </c>
      <c r="Q32" s="14" t="s">
        <v>6</v>
      </c>
    </row>
    <row r="33" spans="1:21" ht="13.5" customHeight="1" thickBot="1">
      <c r="A33" s="99" t="str">
        <f t="shared" si="3"/>
        <v>601～1,000</v>
      </c>
      <c r="B33" s="43">
        <v>396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4"/>
        <v>0</v>
      </c>
      <c r="Q33" s="101">
        <v>4.3999999999999997E-2</v>
      </c>
      <c r="R33" s="14" t="s">
        <v>50</v>
      </c>
    </row>
    <row r="34" spans="1:21" ht="13.5" customHeight="1">
      <c r="A34" s="99" t="str">
        <f t="shared" si="3"/>
        <v>1001～2,000</v>
      </c>
      <c r="B34" s="43">
        <f>+B33</f>
        <v>396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4"/>
        <v>0</v>
      </c>
      <c r="Q34" s="140" t="s">
        <v>43</v>
      </c>
      <c r="R34" s="141"/>
      <c r="S34" s="142"/>
      <c r="T34" s="143" t="s">
        <v>44</v>
      </c>
      <c r="U34" s="145" t="s">
        <v>45</v>
      </c>
    </row>
    <row r="35" spans="1:21" ht="13.5" customHeight="1" thickBot="1">
      <c r="A35" s="100" t="str">
        <f t="shared" si="3"/>
        <v>2,001～</v>
      </c>
      <c r="B35" s="51">
        <f>+B34</f>
        <v>396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4"/>
        <v>0</v>
      </c>
      <c r="Q35" s="56" t="s">
        <v>58</v>
      </c>
      <c r="R35" s="57" t="s">
        <v>59</v>
      </c>
      <c r="S35" s="58"/>
      <c r="T35" s="144"/>
      <c r="U35" s="146"/>
    </row>
    <row r="36" spans="1:21" ht="13.5" customHeight="1" thickBot="1">
      <c r="A36" s="147" t="s">
        <v>48</v>
      </c>
      <c r="B36" s="148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10597</v>
      </c>
      <c r="Q36" s="62">
        <f>+O25</f>
        <v>4202</v>
      </c>
      <c r="R36" s="63">
        <f>SUM(O26:O35)</f>
        <v>6395</v>
      </c>
      <c r="S36" s="64">
        <f>SUM(Q36:R36)</f>
        <v>10597</v>
      </c>
      <c r="T36" s="64">
        <f>ROUNDDOWN(S36*0.1,0)</f>
        <v>1059</v>
      </c>
      <c r="U36" s="65">
        <f>SUM(S36:T36)</f>
        <v>11656</v>
      </c>
    </row>
    <row r="37" spans="1:21" ht="13.5" customHeight="1" thickBot="1">
      <c r="A37" s="66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Q37" s="77">
        <f>+Q36-Q19</f>
        <v>178</v>
      </c>
      <c r="R37" s="77">
        <f>+R36-R19</f>
        <v>260</v>
      </c>
      <c r="S37" s="77">
        <f>+S36-S19</f>
        <v>438</v>
      </c>
      <c r="T37" s="77">
        <f>+T36-T19</f>
        <v>44</v>
      </c>
      <c r="U37" s="77">
        <f>+U36-U19</f>
        <v>482</v>
      </c>
    </row>
    <row r="38" spans="1:21" ht="13.5" customHeight="1">
      <c r="A38" s="20" t="s">
        <v>73</v>
      </c>
      <c r="B38" s="21"/>
      <c r="C38" s="152" t="s">
        <v>13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4"/>
      <c r="N38" s="155" t="s">
        <v>18</v>
      </c>
      <c r="O38" s="145" t="s">
        <v>19</v>
      </c>
    </row>
    <row r="39" spans="1:21" ht="13.5" customHeight="1">
      <c r="A39" s="22"/>
      <c r="B39" s="23"/>
      <c r="C39" s="24" t="s">
        <v>20</v>
      </c>
      <c r="D39" s="25" t="s">
        <v>21</v>
      </c>
      <c r="E39" s="25" t="s">
        <v>22</v>
      </c>
      <c r="F39" s="25" t="s">
        <v>23</v>
      </c>
      <c r="G39" s="25" t="s">
        <v>24</v>
      </c>
      <c r="H39" s="25" t="s">
        <v>25</v>
      </c>
      <c r="I39" s="25" t="s">
        <v>26</v>
      </c>
      <c r="J39" s="25" t="s">
        <v>27</v>
      </c>
      <c r="K39" s="25" t="s">
        <v>28</v>
      </c>
      <c r="L39" s="25" t="s">
        <v>29</v>
      </c>
      <c r="M39" s="26" t="s">
        <v>30</v>
      </c>
      <c r="N39" s="156"/>
      <c r="O39" s="158"/>
    </row>
    <row r="40" spans="1:21" ht="13.5" customHeight="1">
      <c r="A40" s="27"/>
      <c r="B40" s="28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56"/>
      <c r="O40" s="158"/>
    </row>
    <row r="41" spans="1:21" ht="13.5" customHeight="1">
      <c r="A41" s="161" t="s">
        <v>57</v>
      </c>
      <c r="B41" s="162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57"/>
      <c r="O41" s="146"/>
    </row>
    <row r="42" spans="1:21" ht="13.5" customHeight="1">
      <c r="A42" s="97" t="str">
        <f t="shared" ref="A42:A52" si="7">+A25</f>
        <v>0～20</v>
      </c>
      <c r="B42" s="98">
        <v>4874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8">B42*+SUM(C42:M42)</f>
        <v>4874</v>
      </c>
    </row>
    <row r="43" spans="1:21" ht="13.5" customHeight="1">
      <c r="A43" s="99" t="str">
        <f t="shared" si="7"/>
        <v>21～40</v>
      </c>
      <c r="B43" s="74">
        <v>200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8"/>
        <v>4000</v>
      </c>
    </row>
    <row r="44" spans="1:21" ht="13.5" customHeight="1">
      <c r="A44" s="99" t="str">
        <f t="shared" si="7"/>
        <v>41～60</v>
      </c>
      <c r="B44" s="74">
        <v>229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8"/>
        <v>3435</v>
      </c>
    </row>
    <row r="45" spans="1:21" ht="13.5" customHeight="1">
      <c r="A45" s="99" t="str">
        <f t="shared" si="7"/>
        <v>61～80</v>
      </c>
      <c r="B45" s="74">
        <v>273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8"/>
        <v>0</v>
      </c>
    </row>
    <row r="46" spans="1:21" ht="13.5" customHeight="1">
      <c r="A46" s="99" t="str">
        <f t="shared" si="7"/>
        <v>81～100</v>
      </c>
      <c r="B46" s="74">
        <v>314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8"/>
        <v>0</v>
      </c>
    </row>
    <row r="47" spans="1:21" ht="13.5" customHeight="1">
      <c r="A47" s="99" t="str">
        <f t="shared" si="7"/>
        <v>101～200</v>
      </c>
      <c r="B47" s="74">
        <v>372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8"/>
        <v>0</v>
      </c>
    </row>
    <row r="48" spans="1:21" ht="13.5" customHeight="1">
      <c r="A48" s="99" t="str">
        <f t="shared" si="7"/>
        <v>201～400</v>
      </c>
      <c r="B48" s="74">
        <v>401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8"/>
        <v>0</v>
      </c>
    </row>
    <row r="49" spans="1:22" ht="13.5" customHeight="1">
      <c r="A49" s="99" t="str">
        <f t="shared" si="7"/>
        <v>401～600</v>
      </c>
      <c r="B49" s="74">
        <v>430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8"/>
        <v>0</v>
      </c>
      <c r="Q49" s="14" t="str">
        <f>A38</f>
        <v>令和８年７月～</v>
      </c>
    </row>
    <row r="50" spans="1:22" ht="13.5" customHeight="1" thickBot="1">
      <c r="A50" s="99" t="str">
        <f t="shared" si="7"/>
        <v>601～1,000</v>
      </c>
      <c r="B50" s="74">
        <v>459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8"/>
        <v>0</v>
      </c>
      <c r="Q50" s="101">
        <v>0.16</v>
      </c>
      <c r="R50" s="14" t="s">
        <v>50</v>
      </c>
    </row>
    <row r="51" spans="1:22" ht="13.5" customHeight="1">
      <c r="A51" s="99" t="str">
        <f t="shared" si="7"/>
        <v>1001～2,000</v>
      </c>
      <c r="B51" s="74">
        <v>459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8"/>
        <v>0</v>
      </c>
      <c r="Q51" s="140" t="s">
        <v>43</v>
      </c>
      <c r="R51" s="141"/>
      <c r="S51" s="142"/>
      <c r="T51" s="143" t="s">
        <v>44</v>
      </c>
      <c r="U51" s="145" t="s">
        <v>45</v>
      </c>
    </row>
    <row r="52" spans="1:22" ht="13.5" customHeight="1" thickBot="1">
      <c r="A52" s="100" t="str">
        <f t="shared" si="7"/>
        <v>2,001～</v>
      </c>
      <c r="B52" s="76">
        <v>459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8"/>
        <v>0</v>
      </c>
      <c r="Q52" s="56" t="s">
        <v>58</v>
      </c>
      <c r="R52" s="57" t="s">
        <v>59</v>
      </c>
      <c r="S52" s="58"/>
      <c r="T52" s="144"/>
      <c r="U52" s="146"/>
    </row>
    <row r="53" spans="1:22" ht="13.5" customHeight="1" thickBot="1">
      <c r="A53" s="147" t="s">
        <v>48</v>
      </c>
      <c r="B53" s="148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12309</v>
      </c>
      <c r="Q53" s="62">
        <f>+O42</f>
        <v>4874</v>
      </c>
      <c r="R53" s="63">
        <f>SUM(O43:O52)</f>
        <v>7435</v>
      </c>
      <c r="S53" s="64">
        <f>SUM(Q53:R53)</f>
        <v>12309</v>
      </c>
      <c r="T53" s="64">
        <f>ROUNDDOWN(S53*0.1,0)</f>
        <v>1230</v>
      </c>
      <c r="U53" s="65">
        <f>SUM(S53:T53)</f>
        <v>13539</v>
      </c>
    </row>
    <row r="54" spans="1:22" ht="13.5" customHeight="1">
      <c r="A54" s="66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Q54" s="77">
        <f>+Q53-Q36</f>
        <v>672</v>
      </c>
      <c r="R54" s="77">
        <f>+R53-R36</f>
        <v>1040</v>
      </c>
      <c r="S54" s="77">
        <f>+S53-S36</f>
        <v>1712</v>
      </c>
      <c r="T54" s="77">
        <f>+T53-T36</f>
        <v>171</v>
      </c>
      <c r="U54" s="77">
        <f>+U53-U36</f>
        <v>1883</v>
      </c>
    </row>
    <row r="55" spans="1:22" ht="12" customHeight="1">
      <c r="A55" s="78"/>
      <c r="B55" s="78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104"/>
      <c r="O55" s="103"/>
      <c r="P55" s="102"/>
      <c r="Q55" s="105"/>
      <c r="R55" s="105"/>
      <c r="S55" s="105"/>
      <c r="T55" s="105"/>
      <c r="U55" s="105"/>
      <c r="V55" s="102"/>
    </row>
    <row r="56" spans="1:22" ht="12" customHeight="1">
      <c r="A56" s="78"/>
      <c r="B56" s="78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104"/>
      <c r="O56" s="103"/>
      <c r="P56" s="102"/>
      <c r="Q56" s="102"/>
      <c r="R56" s="102"/>
      <c r="S56" s="102"/>
      <c r="T56" s="102"/>
      <c r="U56" s="102"/>
      <c r="V56" s="102"/>
    </row>
    <row r="57" spans="1:22" ht="12" customHeight="1">
      <c r="A57" s="78"/>
      <c r="B57" s="78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104"/>
      <c r="O57" s="103"/>
      <c r="P57" s="102"/>
      <c r="Q57" s="102"/>
      <c r="R57" s="102"/>
      <c r="S57" s="102"/>
      <c r="T57" s="102"/>
      <c r="U57" s="102"/>
      <c r="V57" s="102"/>
    </row>
    <row r="58" spans="1:22" ht="12" customHeight="1">
      <c r="A58" s="139"/>
      <c r="B58" s="139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104"/>
      <c r="O58" s="103"/>
      <c r="P58" s="102"/>
      <c r="Q58" s="102"/>
      <c r="R58" s="102"/>
      <c r="S58" s="102"/>
      <c r="T58" s="102"/>
      <c r="U58" s="102"/>
      <c r="V58" s="102"/>
    </row>
    <row r="59" spans="1:22" ht="12" customHeight="1">
      <c r="A59" s="78"/>
      <c r="B59" s="81"/>
      <c r="C59" s="82"/>
      <c r="D59" s="83"/>
      <c r="E59" s="83"/>
      <c r="F59" s="83"/>
      <c r="G59" s="83"/>
      <c r="H59" s="83"/>
      <c r="I59" s="83"/>
      <c r="J59" s="83"/>
      <c r="K59" s="84"/>
      <c r="L59" s="84"/>
      <c r="M59" s="84"/>
      <c r="N59" s="85"/>
      <c r="O59" s="81"/>
      <c r="P59" s="78"/>
    </row>
    <row r="60" spans="1:22" ht="12" customHeight="1">
      <c r="A60" s="78"/>
      <c r="B60" s="81"/>
      <c r="C60" s="86"/>
      <c r="D60" s="86"/>
      <c r="E60" s="86"/>
      <c r="F60" s="86"/>
      <c r="G60" s="86"/>
      <c r="H60" s="86"/>
      <c r="I60" s="86"/>
      <c r="J60" s="86"/>
      <c r="K60" s="85"/>
      <c r="L60" s="85"/>
      <c r="M60" s="85"/>
      <c r="N60" s="85"/>
      <c r="O60" s="81"/>
      <c r="P60" s="78"/>
    </row>
    <row r="61" spans="1:22" ht="12" customHeight="1">
      <c r="A61" s="78"/>
      <c r="B61" s="81"/>
      <c r="C61" s="86"/>
      <c r="D61" s="86"/>
      <c r="E61" s="86"/>
      <c r="F61" s="86"/>
      <c r="G61" s="86"/>
      <c r="H61" s="86"/>
      <c r="I61" s="86"/>
      <c r="J61" s="86"/>
      <c r="K61" s="85"/>
      <c r="L61" s="85"/>
      <c r="M61" s="85"/>
      <c r="N61" s="85"/>
      <c r="O61" s="81"/>
      <c r="P61" s="78"/>
    </row>
    <row r="62" spans="1:22" ht="12" customHeight="1">
      <c r="A62" s="78"/>
      <c r="B62" s="81"/>
      <c r="C62" s="86"/>
      <c r="D62" s="86"/>
      <c r="E62" s="86"/>
      <c r="F62" s="86"/>
      <c r="G62" s="86"/>
      <c r="H62" s="86"/>
      <c r="I62" s="86"/>
      <c r="J62" s="86"/>
      <c r="K62" s="85"/>
      <c r="L62" s="85"/>
      <c r="M62" s="85"/>
      <c r="N62" s="85"/>
      <c r="O62" s="81"/>
      <c r="P62" s="78"/>
    </row>
    <row r="63" spans="1:22" ht="12" customHeight="1">
      <c r="A63" s="78"/>
      <c r="B63" s="81"/>
      <c r="C63" s="86"/>
      <c r="D63" s="86"/>
      <c r="E63" s="86"/>
      <c r="F63" s="86"/>
      <c r="G63" s="86"/>
      <c r="H63" s="86"/>
      <c r="I63" s="86"/>
      <c r="J63" s="86"/>
      <c r="K63" s="85"/>
      <c r="L63" s="85"/>
      <c r="M63" s="85"/>
      <c r="N63" s="85"/>
      <c r="O63" s="81"/>
      <c r="P63" s="78"/>
    </row>
    <row r="64" spans="1:22" ht="12" customHeight="1">
      <c r="A64" s="78"/>
      <c r="B64" s="81"/>
      <c r="C64" s="86"/>
      <c r="D64" s="86"/>
      <c r="E64" s="86"/>
      <c r="F64" s="86"/>
      <c r="G64" s="86"/>
      <c r="H64" s="86"/>
      <c r="I64" s="86"/>
      <c r="J64" s="86"/>
      <c r="K64" s="85"/>
      <c r="L64" s="85"/>
      <c r="M64" s="85"/>
      <c r="N64" s="85"/>
      <c r="O64" s="81"/>
      <c r="P64" s="78"/>
    </row>
    <row r="65" spans="1:16" ht="12" customHeight="1">
      <c r="A65" s="78"/>
      <c r="B65" s="81"/>
      <c r="C65" s="86"/>
      <c r="D65" s="86"/>
      <c r="E65" s="86"/>
      <c r="F65" s="86"/>
      <c r="G65" s="86"/>
      <c r="H65" s="86"/>
      <c r="I65" s="86"/>
      <c r="J65" s="86"/>
      <c r="K65" s="85"/>
      <c r="L65" s="85"/>
      <c r="M65" s="85"/>
      <c r="N65" s="85"/>
      <c r="O65" s="81"/>
      <c r="P65" s="78"/>
    </row>
    <row r="66" spans="1:16" ht="12" customHeight="1">
      <c r="A66" s="78"/>
      <c r="B66" s="81"/>
      <c r="C66" s="86"/>
      <c r="D66" s="86"/>
      <c r="E66" s="86"/>
      <c r="F66" s="86"/>
      <c r="G66" s="86"/>
      <c r="H66" s="86"/>
      <c r="I66" s="86"/>
      <c r="J66" s="86"/>
      <c r="K66" s="85"/>
      <c r="L66" s="85"/>
      <c r="M66" s="85"/>
      <c r="N66" s="85"/>
      <c r="O66" s="81"/>
      <c r="P66" s="78"/>
    </row>
    <row r="67" spans="1:16" ht="12" customHeight="1">
      <c r="A67" s="78"/>
      <c r="B67" s="81"/>
      <c r="C67" s="85"/>
      <c r="D67" s="85"/>
      <c r="E67" s="85"/>
      <c r="F67" s="85"/>
      <c r="G67" s="85"/>
      <c r="H67" s="85"/>
      <c r="I67" s="85"/>
      <c r="J67" s="85"/>
      <c r="K67" s="86"/>
      <c r="L67" s="85"/>
      <c r="M67" s="85"/>
      <c r="N67" s="85"/>
      <c r="O67" s="81"/>
      <c r="P67" s="78"/>
    </row>
    <row r="68" spans="1:16" ht="12" customHeight="1">
      <c r="A68" s="78"/>
      <c r="B68" s="81"/>
      <c r="C68" s="85"/>
      <c r="D68" s="85"/>
      <c r="E68" s="85"/>
      <c r="F68" s="85"/>
      <c r="G68" s="85"/>
      <c r="H68" s="85"/>
      <c r="I68" s="85"/>
      <c r="J68" s="85"/>
      <c r="K68" s="85"/>
      <c r="L68" s="86"/>
      <c r="M68" s="85"/>
      <c r="N68" s="85"/>
      <c r="O68" s="81"/>
      <c r="P68" s="78"/>
    </row>
    <row r="69" spans="1:16" ht="12" customHeight="1">
      <c r="A69" s="78"/>
      <c r="B69" s="81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1"/>
      <c r="P69" s="78"/>
    </row>
    <row r="70" spans="1:16" ht="12" customHeight="1">
      <c r="A70" s="139"/>
      <c r="B70" s="139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5"/>
      <c r="O70" s="78"/>
      <c r="P70" s="78"/>
    </row>
    <row r="71" spans="1:16" ht="12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1:16" ht="12" customHeight="1">
      <c r="A72" s="78"/>
      <c r="B72" s="78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49"/>
      <c r="O72" s="149"/>
      <c r="P72" s="78"/>
    </row>
    <row r="73" spans="1:16" ht="12" customHeight="1">
      <c r="A73" s="78"/>
      <c r="B73" s="78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149"/>
      <c r="O73" s="149"/>
      <c r="P73" s="78"/>
    </row>
    <row r="74" spans="1:16" ht="12" customHeight="1">
      <c r="A74" s="78"/>
      <c r="B74" s="78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149"/>
      <c r="O74" s="149"/>
      <c r="P74" s="78"/>
    </row>
    <row r="75" spans="1:16" ht="12" customHeight="1">
      <c r="A75" s="139"/>
      <c r="B75" s="139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149"/>
      <c r="O75" s="149"/>
      <c r="P75" s="78"/>
    </row>
    <row r="76" spans="1:16" ht="12" customHeight="1">
      <c r="A76" s="78"/>
      <c r="B76" s="81"/>
      <c r="C76" s="82"/>
      <c r="D76" s="83"/>
      <c r="E76" s="83"/>
      <c r="F76" s="83"/>
      <c r="G76" s="83"/>
      <c r="H76" s="83"/>
      <c r="I76" s="83"/>
      <c r="J76" s="83"/>
      <c r="K76" s="84"/>
      <c r="L76" s="84"/>
      <c r="M76" s="84"/>
      <c r="N76" s="85"/>
      <c r="O76" s="81"/>
      <c r="P76" s="78"/>
    </row>
    <row r="77" spans="1:16" ht="12" customHeight="1">
      <c r="A77" s="78"/>
      <c r="B77" s="81"/>
      <c r="C77" s="86"/>
      <c r="D77" s="86"/>
      <c r="E77" s="86"/>
      <c r="F77" s="86"/>
      <c r="G77" s="86"/>
      <c r="H77" s="86"/>
      <c r="I77" s="86"/>
      <c r="J77" s="86"/>
      <c r="K77" s="85"/>
      <c r="L77" s="85"/>
      <c r="M77" s="85"/>
      <c r="N77" s="85"/>
      <c r="O77" s="81"/>
      <c r="P77" s="78"/>
    </row>
    <row r="78" spans="1:16" ht="12" customHeight="1">
      <c r="A78" s="78"/>
      <c r="B78" s="81"/>
      <c r="C78" s="86"/>
      <c r="D78" s="86"/>
      <c r="E78" s="86"/>
      <c r="F78" s="86"/>
      <c r="G78" s="86"/>
      <c r="H78" s="86"/>
      <c r="I78" s="86"/>
      <c r="J78" s="86"/>
      <c r="K78" s="85"/>
      <c r="L78" s="85"/>
      <c r="M78" s="85"/>
      <c r="N78" s="85"/>
      <c r="O78" s="81"/>
      <c r="P78" s="78"/>
    </row>
    <row r="79" spans="1:16" ht="12" customHeight="1">
      <c r="A79" s="78"/>
      <c r="B79" s="81"/>
      <c r="C79" s="86"/>
      <c r="D79" s="86"/>
      <c r="E79" s="86"/>
      <c r="F79" s="86"/>
      <c r="G79" s="86"/>
      <c r="H79" s="86"/>
      <c r="I79" s="86"/>
      <c r="J79" s="86"/>
      <c r="K79" s="85"/>
      <c r="L79" s="85"/>
      <c r="M79" s="85"/>
      <c r="N79" s="85"/>
      <c r="O79" s="81"/>
      <c r="P79" s="78"/>
    </row>
    <row r="80" spans="1:16" ht="12" customHeight="1">
      <c r="A80" s="78"/>
      <c r="B80" s="81"/>
      <c r="C80" s="86"/>
      <c r="D80" s="86"/>
      <c r="E80" s="86"/>
      <c r="F80" s="86"/>
      <c r="G80" s="86"/>
      <c r="H80" s="86"/>
      <c r="I80" s="86"/>
      <c r="J80" s="86"/>
      <c r="K80" s="85"/>
      <c r="L80" s="85"/>
      <c r="M80" s="85"/>
      <c r="N80" s="85"/>
      <c r="O80" s="81"/>
      <c r="P80" s="78"/>
    </row>
    <row r="81" spans="1:16" ht="12" customHeight="1">
      <c r="A81" s="78"/>
      <c r="B81" s="81"/>
      <c r="C81" s="86"/>
      <c r="D81" s="86"/>
      <c r="E81" s="86"/>
      <c r="F81" s="86"/>
      <c r="G81" s="86"/>
      <c r="H81" s="86"/>
      <c r="I81" s="86"/>
      <c r="J81" s="86"/>
      <c r="K81" s="85"/>
      <c r="L81" s="85"/>
      <c r="M81" s="85"/>
      <c r="N81" s="85"/>
      <c r="O81" s="81"/>
      <c r="P81" s="78"/>
    </row>
    <row r="82" spans="1:16" ht="12" customHeight="1">
      <c r="A82" s="78"/>
      <c r="B82" s="81"/>
      <c r="C82" s="86"/>
      <c r="D82" s="86"/>
      <c r="E82" s="86"/>
      <c r="F82" s="86"/>
      <c r="G82" s="86"/>
      <c r="H82" s="86"/>
      <c r="I82" s="86"/>
      <c r="J82" s="86"/>
      <c r="K82" s="85"/>
      <c r="L82" s="85"/>
      <c r="M82" s="85"/>
      <c r="N82" s="85"/>
      <c r="O82" s="81"/>
      <c r="P82" s="78"/>
    </row>
    <row r="83" spans="1:16" ht="12" customHeight="1">
      <c r="A83" s="78"/>
      <c r="B83" s="81"/>
      <c r="C83" s="86"/>
      <c r="D83" s="86"/>
      <c r="E83" s="86"/>
      <c r="F83" s="86"/>
      <c r="G83" s="86"/>
      <c r="H83" s="86"/>
      <c r="I83" s="86"/>
      <c r="J83" s="86"/>
      <c r="K83" s="85"/>
      <c r="L83" s="85"/>
      <c r="M83" s="85"/>
      <c r="N83" s="85"/>
      <c r="O83" s="81"/>
      <c r="P83" s="78"/>
    </row>
    <row r="84" spans="1:16" ht="12" customHeight="1">
      <c r="A84" s="78"/>
      <c r="B84" s="81"/>
      <c r="C84" s="85"/>
      <c r="D84" s="85"/>
      <c r="E84" s="85"/>
      <c r="F84" s="85"/>
      <c r="G84" s="85"/>
      <c r="H84" s="85"/>
      <c r="I84" s="85"/>
      <c r="J84" s="85"/>
      <c r="K84" s="86"/>
      <c r="L84" s="85"/>
      <c r="M84" s="85"/>
      <c r="N84" s="85"/>
      <c r="O84" s="81"/>
      <c r="P84" s="78"/>
    </row>
    <row r="85" spans="1:16" ht="12" customHeight="1">
      <c r="A85" s="78"/>
      <c r="B85" s="81"/>
      <c r="C85" s="85"/>
      <c r="D85" s="85"/>
      <c r="E85" s="85"/>
      <c r="F85" s="85"/>
      <c r="G85" s="85"/>
      <c r="H85" s="85"/>
      <c r="I85" s="85"/>
      <c r="J85" s="85"/>
      <c r="K85" s="85"/>
      <c r="L85" s="86"/>
      <c r="M85" s="85"/>
      <c r="N85" s="85"/>
      <c r="O85" s="81"/>
      <c r="P85" s="78"/>
    </row>
    <row r="86" spans="1:16" ht="12" customHeight="1">
      <c r="A86" s="78"/>
      <c r="B86" s="81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1"/>
      <c r="P86" s="78"/>
    </row>
    <row r="87" spans="1:16" ht="12" customHeight="1">
      <c r="A87" s="139"/>
      <c r="B87" s="139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5"/>
      <c r="O87" s="78"/>
      <c r="P87" s="78"/>
    </row>
    <row r="88" spans="1:16" ht="12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1:16" ht="12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1:16" ht="12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1:16" ht="12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1:16" ht="12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1:16" ht="12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1:16" ht="12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1:16" ht="12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1:16" ht="12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1:16" ht="12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1:16" ht="12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1:16" ht="12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1:16" ht="12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1:16" ht="12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1:16" ht="12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1:16" ht="12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1:16" ht="12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1:16" ht="12" customHeight="1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1:16" ht="12" customHeight="1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1:16" ht="12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1:16" ht="12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1:16" ht="12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1:16" ht="12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1:16" ht="12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1:16" ht="12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1:16" ht="12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1:16" ht="12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1:16" ht="12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1:16" ht="12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1:16" ht="12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1:16" ht="12" customHeight="1"/>
    <row r="119" spans="1:16" ht="12" customHeight="1"/>
  </sheetData>
  <mergeCells count="31">
    <mergeCell ref="U51:U52"/>
    <mergeCell ref="C4:M4"/>
    <mergeCell ref="N4:N7"/>
    <mergeCell ref="O4:O7"/>
    <mergeCell ref="A7:B7"/>
    <mergeCell ref="Q17:S17"/>
    <mergeCell ref="U17:U18"/>
    <mergeCell ref="A19:B19"/>
    <mergeCell ref="C21:M21"/>
    <mergeCell ref="N21:N24"/>
    <mergeCell ref="O21:O24"/>
    <mergeCell ref="A24:B24"/>
    <mergeCell ref="T17:T18"/>
    <mergeCell ref="U34:U35"/>
    <mergeCell ref="A36:B36"/>
    <mergeCell ref="C38:M38"/>
    <mergeCell ref="Q34:S34"/>
    <mergeCell ref="T34:T35"/>
    <mergeCell ref="Q51:S51"/>
    <mergeCell ref="T51:T52"/>
    <mergeCell ref="A87:B87"/>
    <mergeCell ref="A53:B53"/>
    <mergeCell ref="A58:B58"/>
    <mergeCell ref="A70:B70"/>
    <mergeCell ref="C72:M72"/>
    <mergeCell ref="N38:N41"/>
    <mergeCell ref="O38:O41"/>
    <mergeCell ref="A41:B41"/>
    <mergeCell ref="N72:N75"/>
    <mergeCell ref="O72:O75"/>
    <mergeCell ref="A75:B75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②上下(寮・保養所用) </vt:lpstr>
      <vt:lpstr>②-4寮・保 (2)</vt:lpstr>
      <vt:lpstr>②-4寮・保</vt:lpstr>
      <vt:lpstr>②-4下業務</vt:lpstr>
      <vt:lpstr>①水道料金!Print_Area</vt:lpstr>
      <vt:lpstr>'②-4下業務'!Print_Area</vt:lpstr>
      <vt:lpstr>'②-4寮・保'!Print_Area</vt:lpstr>
      <vt:lpstr>'②-4寮・保 (2)'!Print_Area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2022-03-04T05:07:47Z</cp:lastPrinted>
  <dcterms:created xsi:type="dcterms:W3CDTF">2022-03-03T02:24:15Z</dcterms:created>
  <dcterms:modified xsi:type="dcterms:W3CDTF">2026-02-05T23:30:41Z</dcterms:modified>
</cp:coreProperties>
</file>