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19.8.18\zaisei\☆財政課共有(新)\R4年度\04 照会回答\02 県市町村課\R050228 【ご連絡】　公営企業に係る経営比較分析表（令和３年度決算）の公表について\01三浦市HP公表用\"/>
    </mc:Choice>
  </mc:AlternateContent>
  <xr:revisionPtr revIDLastSave="0" documentId="13_ncr:1_{F3B8A098-C071-49E1-A6D8-62C151C8CFA8}" xr6:coauthVersionLast="36" xr6:coauthVersionMax="36" xr10:uidLastSave="{00000000-0000-0000-0000-000000000000}"/>
  <workbookProtection workbookAlgorithmName="SHA-512" workbookHashValue="Y3NYL2r1uUD2WTuwPL8d38JKy26zGz6qoLJqN2uk261tDIWADhOYcblB3mfp52x4/EVVxtRJACJ2iT1qkfIeKA==" workbookSaltValue="qZRltPcoHAUTH53ZtoIMm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AT10" i="4"/>
  <c r="AL10" i="4"/>
  <c r="W10" i="4"/>
  <c r="I10" i="4"/>
  <c r="BB8" i="4"/>
  <c r="AD8" i="4"/>
  <c r="B8"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<sst xmlns="http://schemas.openxmlformats.org/spreadsheetml/2006/main" count="297" uniqueCount="119">
  <si>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</si>
  <si>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</si>
  <si>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</si>
  <si>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</si>
  <si>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</si>
  <si>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</si>
  <si>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</si>
  <si>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</si>
  <si>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</si>
  <si>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</si>
  <si>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</si>
  <si>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</si>
  <si>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</si>
  <si>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</si>
  <si>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</si>
  <si>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</si>
  <si>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</si>
  <si>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</si>
  <si>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</si>
  <si>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</si>
  <si>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</si>
  <si>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</si>
  <si>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</si>
  <si>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</si>
  <si>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</si>
  <si>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</si>
  <si>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</si>
  <si>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</si>
  <si>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</si>
  <si>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</si>
  <si>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</si>
  <si>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</si>
  <si>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</si>
  <si>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</si>
  <si>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</si>
  <si>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</si>
  <si>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</si>
  <si>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</si>
  <si>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</si>
  <si>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</si>
  <si>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</si>
  <si>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</si>
  <si>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</si>
  <si>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</si>
  <si>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</si>
  <si>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</si>
  <si>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</si>
  <si>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</si>
  <si>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</si>
  <si>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</si>
  <si>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</si>
  <si>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</si>
  <si>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</si>
  <si>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</si>
  <si>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</si>
  <si>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</si>
  <si>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</si>
  <si>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</si>
  <si>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</si>
  <si>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</si>
  <si>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</si>
  <si>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</si>
  <si>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</si>
  <si>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</si>
  <si>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</si>
  <si>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</si>
  <si>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</si>
  <si>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</si>
  <si>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</si>
  <si>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</si>
  <si>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</si>
  <si>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</si>
  <si>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</si>
  <si>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</si>
  <si>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</si>
  <si>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</si>
  <si>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</si>
  <si>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</si>
  <si>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</si>
  <si>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</si>
  <si>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</si>
  <si>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</si>
  <si>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</si>
  <si>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</si>
  <si>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</si>
  <si>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</si>
  <si>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</si>
  <si>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</si>
  <si>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</si>
  <si>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</si>
  <si>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</si>
  <si>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</si>
  <si>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</si>
  <si>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</si>
  <si>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</si>
  <si>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</si>
  <si>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</si>
  <si>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</si>
  <si>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</si>
  <si>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</si>
  <si>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</si>
  <si>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</si>
  <si>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</si>
  <si>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</si>
  <si>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</si>
  <si>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</si>
  <si>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</si>
  <si>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</si>
  <si>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</si>
  <si>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</si>
  <si>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</si>
  <si>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</si>
  <si>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</si>
  <si>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</si>
  <si>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</si>
  <si>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</si>
  <si>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平成10年度に汚水処理を開始した本市においては、京浜急行線沿線開発時に整備され、移管された管きょや処理場施設等の老朽化が進んでいます。
　処理場、ポンプ場及び管路施設のいずれも、ストックマネジメント計画等に基づいた効率的な改築・維持管理を継続していきます。</t>
    <rPh sb="25" eb="27">
      <t>ケイヒン</t>
    </rPh>
    <rPh sb="27" eb="29">
      <t>キュウコウ</t>
    </rPh>
    <rPh sb="78" eb="79">
      <t>オヨ</t>
    </rPh>
    <phoneticPr fontId="4"/>
  </si>
  <si>
    <t>　令和２年度から地方公営企業法を全部適用し、企業会計へ移行しました。
　①経常収支比率は、100%を上回っており、単年度の収支は黒字となっています。
　②累積欠損金は、発生していません。
　③流動比率は、初期投資時に借り入れた企業債の償還金が高額となっているため、低い数値となっています。
　④企業債残高対事業規模比率は、企業債償還金を一般会計繰入金に依存していることから数値がありません。今後は、企業会計の独立採算の観点から、一般会計繰入金への依存度を下げるよう、経営努力する必要があります。
　⑤経費回収率は、類似団体平均値を上回っているものの、全国平均を下回っています。令和４年７月から予定している使用料の値上げに伴い、支払能力を高められる見込みです。
　⑥汚水処理原価は、長引くコロナ禍等の影響を受け、年間有収水量が減少し、全国平均及び類似団体平均値を上回っています。
　⑦施設利用率は類似団体平均値と比較して高い傾向にありますが、今後、人口減少や節水効果等の影響による汚水量の減少が想定されるため、処理区域の拡大や施設規模の縮小といった方法も検討していく必要があります。
　⑧水洗化率は類似団体平均値と比較して高い傾向にありますが、経営安定化の観点から、引き続き普及活動を行い、数値を上昇させる必要があります。</t>
    <rPh sb="1" eb="2">
      <t>レイ</t>
    </rPh>
    <rPh sb="2" eb="3">
      <t>ワ</t>
    </rPh>
    <rPh sb="4" eb="5">
      <t>ネン</t>
    </rPh>
    <rPh sb="5" eb="6">
      <t>ド</t>
    </rPh>
    <rPh sb="8" eb="10">
      <t>チホウ</t>
    </rPh>
    <rPh sb="10" eb="12">
      <t>コウエイ</t>
    </rPh>
    <rPh sb="12" eb="14">
      <t>キギョウ</t>
    </rPh>
    <rPh sb="14" eb="15">
      <t>ホウ</t>
    </rPh>
    <rPh sb="16" eb="18">
      <t>ゼンブ</t>
    </rPh>
    <rPh sb="18" eb="20">
      <t>テキヨウ</t>
    </rPh>
    <rPh sb="22" eb="24">
      <t>キギョウ</t>
    </rPh>
    <rPh sb="24" eb="26">
      <t>カイケイ</t>
    </rPh>
    <rPh sb="27" eb="29">
      <t>イコウ</t>
    </rPh>
    <rPh sb="76" eb="78">
      <t>ルイセキ</t>
    </rPh>
    <rPh sb="78" eb="80">
      <t>ケッソン</t>
    </rPh>
    <rPh sb="80" eb="81">
      <t>キン</t>
    </rPh>
    <rPh sb="83" eb="85">
      <t>ハッセイ</t>
    </rPh>
    <rPh sb="95" eb="97">
      <t>リュウドウ</t>
    </rPh>
    <rPh sb="97" eb="99">
      <t>ヒリツ</t>
    </rPh>
    <rPh sb="101" eb="103">
      <t>ショキ</t>
    </rPh>
    <rPh sb="103" eb="105">
      <t>トウシ</t>
    </rPh>
    <rPh sb="105" eb="106">
      <t>ジ</t>
    </rPh>
    <rPh sb="107" eb="108">
      <t>カ</t>
    </rPh>
    <rPh sb="109" eb="110">
      <t>イ</t>
    </rPh>
    <rPh sb="112" eb="114">
      <t>キギョウ</t>
    </rPh>
    <rPh sb="114" eb="115">
      <t>サイ</t>
    </rPh>
    <rPh sb="116" eb="118">
      <t>ショウカン</t>
    </rPh>
    <rPh sb="118" eb="119">
      <t>キン</t>
    </rPh>
    <rPh sb="120" eb="122">
      <t>コウガク</t>
    </rPh>
    <rPh sb="131" eb="132">
      <t>ヒク</t>
    </rPh>
    <rPh sb="133" eb="135">
      <t>スウチ</t>
    </rPh>
    <rPh sb="160" eb="162">
      <t>キギョウ</t>
    </rPh>
    <rPh sb="162" eb="163">
      <t>サイ</t>
    </rPh>
    <rPh sb="400" eb="403">
      <t>ヘイキンチ</t>
    </rPh>
    <rPh sb="410" eb="412">
      <t>ケイコウ</t>
    </rPh>
    <rPh sb="501" eb="504">
      <t>ヘイキンチ</t>
    </rPh>
    <rPh sb="511" eb="513">
      <t>ケイコウ</t>
    </rPh>
    <rPh sb="540" eb="541">
      <t>オコナ</t>
    </rPh>
    <rPh sb="543" eb="545">
      <t>スウチ</t>
    </rPh>
    <rPh sb="546" eb="548">
      <t>ジョウショウ</t>
    </rPh>
    <rPh sb="551" eb="553">
      <t>ヒツヨウ</t>
    </rPh>
    <phoneticPr fontId="4"/>
  </si>
  <si>
    <t>　厳しい経営環境の中、老朽化する下水道関連施設を健全な状態に保ち、安定した汚水処理サービスを将来世代へと確実に引き継ぐため、段階的な経営構造の改善や効率的な改築更新・維持管理が必要です。
　市民生活等への影響に配慮し、まずは、令和４年７月から4.4%の値上げとなる使用料改定を行います。今後も継続して適正な使用料について検討していきます。
　また、民の経営原理やノウハウを本事業に取り込むことを目的とし、令和５年度からコンセッション方式を導入します。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</si>
</sst>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FAF-4A26-BE44-96795828CB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7FAF-4A26-BE44-96795828CB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53.42</c:v>
                </c:pt>
                <c:pt idx="4">
                  <c:v>53.57</c:v>
                </c:pt>
              </c:numCache>
            </c:numRef>
          </c:val>
          <c:extLst>
            <c:ext xmlns:c16="http://schemas.microsoft.com/office/drawing/2014/chart" uri="{C3380CC4-5D6E-409C-BE32-E72D297353CC}">
              <c16:uniqueId val="{00000000-546D-44FF-93B2-EFE30864B1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c:v>
                </c:pt>
                <c:pt idx="4">
                  <c:v>47.23</c:v>
                </c:pt>
              </c:numCache>
            </c:numRef>
          </c:val>
          <c:smooth val="0"/>
          <c:extLst>
            <c:ext xmlns:c16="http://schemas.microsoft.com/office/drawing/2014/chart" uri="{C3380CC4-5D6E-409C-BE32-E72D297353CC}">
              <c16:uniqueId val="{00000001-546D-44FF-93B2-EFE30864B1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90.06</c:v>
                </c:pt>
                <c:pt idx="4">
                  <c:v>90.29</c:v>
                </c:pt>
              </c:numCache>
            </c:numRef>
          </c:val>
          <c:extLst>
            <c:ext xmlns:c16="http://schemas.microsoft.com/office/drawing/2014/chart" uri="{C3380CC4-5D6E-409C-BE32-E72D297353CC}">
              <c16:uniqueId val="{00000000-8689-49AB-B572-6171418ACD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85.01</c:v>
                </c:pt>
                <c:pt idx="4">
                  <c:v>85.55</c:v>
                </c:pt>
              </c:numCache>
            </c:numRef>
          </c:val>
          <c:smooth val="0"/>
          <c:extLst>
            <c:ext xmlns:c16="http://schemas.microsoft.com/office/drawing/2014/chart" uri="{C3380CC4-5D6E-409C-BE32-E72D297353CC}">
              <c16:uniqueId val="{00000001-8689-49AB-B572-6171418ACD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106.78</c:v>
                </c:pt>
                <c:pt idx="4">
                  <c:v>102.28</c:v>
                </c:pt>
              </c:numCache>
            </c:numRef>
          </c:val>
          <c:extLst>
            <c:ext xmlns:c16="http://schemas.microsoft.com/office/drawing/2014/chart" uri="{C3380CC4-5D6E-409C-BE32-E72D297353CC}">
              <c16:uniqueId val="{00000000-FB1C-4D78-9941-CAEC888943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106.75</c:v>
                </c:pt>
                <c:pt idx="4">
                  <c:v>109.7</c:v>
                </c:pt>
              </c:numCache>
            </c:numRef>
          </c:val>
          <c:smooth val="0"/>
          <c:extLst>
            <c:ext xmlns:c16="http://schemas.microsoft.com/office/drawing/2014/chart" uri="{C3380CC4-5D6E-409C-BE32-E72D297353CC}">
              <c16:uniqueId val="{00000001-FB1C-4D78-9941-CAEC888943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4.74</c:v>
                </c:pt>
                <c:pt idx="4">
                  <c:v>9.75</c:v>
                </c:pt>
              </c:numCache>
            </c:numRef>
          </c:val>
          <c:extLst>
            <c:ext xmlns:c16="http://schemas.microsoft.com/office/drawing/2014/chart" uri="{C3380CC4-5D6E-409C-BE32-E72D297353CC}">
              <c16:uniqueId val="{00000000-7D15-46AB-9C88-08F14785A6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9.0399999999999991</c:v>
                </c:pt>
                <c:pt idx="4">
                  <c:v>9.35</c:v>
                </c:pt>
              </c:numCache>
            </c:numRef>
          </c:val>
          <c:smooth val="0"/>
          <c:extLst>
            <c:ext xmlns:c16="http://schemas.microsoft.com/office/drawing/2014/chart" uri="{C3380CC4-5D6E-409C-BE32-E72D297353CC}">
              <c16:uniqueId val="{00000001-7D15-46AB-9C88-08F14785A6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642-4522-B552-68F56D22C7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0.12</c:v>
                </c:pt>
              </c:numCache>
            </c:numRef>
          </c:val>
          <c:smooth val="0"/>
          <c:extLst>
            <c:ext xmlns:c16="http://schemas.microsoft.com/office/drawing/2014/chart" uri="{C3380CC4-5D6E-409C-BE32-E72D297353CC}">
              <c16:uniqueId val="{00000001-7642-4522-B552-68F56D22C7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91-4D1B-A069-8C0364AF25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7.23</c:v>
                </c:pt>
                <c:pt idx="4">
                  <c:v>0.1</c:v>
                </c:pt>
              </c:numCache>
            </c:numRef>
          </c:val>
          <c:smooth val="0"/>
          <c:extLst>
            <c:ext xmlns:c16="http://schemas.microsoft.com/office/drawing/2014/chart" uri="{C3380CC4-5D6E-409C-BE32-E72D297353CC}">
              <c16:uniqueId val="{00000001-BE91-4D1B-A069-8C0364AF25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22.65</c:v>
                </c:pt>
                <c:pt idx="4">
                  <c:v>33.11</c:v>
                </c:pt>
              </c:numCache>
            </c:numRef>
          </c:val>
          <c:extLst>
            <c:ext xmlns:c16="http://schemas.microsoft.com/office/drawing/2014/chart" uri="{C3380CC4-5D6E-409C-BE32-E72D297353CC}">
              <c16:uniqueId val="{00000000-FC0F-4B6C-9B6B-B6C5CA3FF8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38.76</c:v>
                </c:pt>
                <c:pt idx="4">
                  <c:v>49.21</c:v>
                </c:pt>
              </c:numCache>
            </c:numRef>
          </c:val>
          <c:smooth val="0"/>
          <c:extLst>
            <c:ext xmlns:c16="http://schemas.microsoft.com/office/drawing/2014/chart" uri="{C3380CC4-5D6E-409C-BE32-E72D297353CC}">
              <c16:uniqueId val="{00000001-FC0F-4B6C-9B6B-B6C5CA3FF8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CF6-4085-8EE7-E6341AE25D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1303.55</c:v>
                </c:pt>
                <c:pt idx="4">
                  <c:v>1172.21</c:v>
                </c:pt>
              </c:numCache>
            </c:numRef>
          </c:val>
          <c:smooth val="0"/>
          <c:extLst>
            <c:ext xmlns:c16="http://schemas.microsoft.com/office/drawing/2014/chart" uri="{C3380CC4-5D6E-409C-BE32-E72D297353CC}">
              <c16:uniqueId val="{00000001-1CF6-4085-8EE7-E6341AE25D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87.73</c:v>
                </c:pt>
                <c:pt idx="4">
                  <c:v>84.31</c:v>
                </c:pt>
              </c:numCache>
            </c:numRef>
          </c:val>
          <c:extLst>
            <c:ext xmlns:c16="http://schemas.microsoft.com/office/drawing/2014/chart" uri="{C3380CC4-5D6E-409C-BE32-E72D297353CC}">
              <c16:uniqueId val="{00000000-187D-4D5A-91B9-44CC1AF8E5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78.510000000000005</c:v>
                </c:pt>
                <c:pt idx="4">
                  <c:v>79.55</c:v>
                </c:pt>
              </c:numCache>
            </c:numRef>
          </c:val>
          <c:smooth val="0"/>
          <c:extLst>
            <c:ext xmlns:c16="http://schemas.microsoft.com/office/drawing/2014/chart" uri="{C3380CC4-5D6E-409C-BE32-E72D297353CC}">
              <c16:uniqueId val="{00000001-187D-4D5A-91B9-44CC1AF8E5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195.97</c:v>
                </c:pt>
                <c:pt idx="4">
                  <c:v>205.84</c:v>
                </c:pt>
              </c:numCache>
            </c:numRef>
          </c:val>
          <c:extLst>
            <c:ext xmlns:c16="http://schemas.microsoft.com/office/drawing/2014/chart" uri="{C3380CC4-5D6E-409C-BE32-E72D297353CC}">
              <c16:uniqueId val="{00000000-1792-45BA-8327-C2E71DB668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160.44999999999999</c:v>
                </c:pt>
                <c:pt idx="4">
                  <c:v>161.13</c:v>
                </c:pt>
              </c:numCache>
            </c:numRef>
          </c:val>
          <c:smooth val="0"/>
          <c:extLst>
            <c:ext xmlns:c16="http://schemas.microsoft.com/office/drawing/2014/chart" uri="{C3380CC4-5D6E-409C-BE32-E72D297353CC}">
              <c16:uniqueId val="{00000001-1792-45BA-8327-C2E71DB668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三浦市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Cb2</v>
      </c>
      <c r="X8" s="40"/>
      <c r="Y8" s="40"/>
      <c r="Z8" s="40"/>
      <c r="AA8" s="40"/>
      <c r="AB8" s="40"/>
      <c r="AC8" s="40"/>
      <c r="AD8" s="41" t="str">
        <f>データ!$M$6</f>
        <v>非設置</v>
      </c>
      <c r="AE8" s="41"/>
      <c r="AF8" s="41"/>
      <c r="AG8" s="41"/>
      <c r="AH8" s="41"/>
      <c r="AI8" s="41"/>
      <c r="AJ8" s="41"/>
      <c r="AK8" s="3"/>
      <c r="AL8" s="42">
        <f>データ!S6</f>
        <v>41817</v>
      </c>
      <c r="AM8" s="42"/>
      <c r="AN8" s="42"/>
      <c r="AO8" s="42"/>
      <c r="AP8" s="42"/>
      <c r="AQ8" s="42"/>
      <c r="AR8" s="42"/>
      <c r="AS8" s="42"/>
      <c r="AT8" s="35">
        <f>データ!T6</f>
        <v>32.049999999999997</v>
      </c>
      <c r="AU8" s="35"/>
      <c r="AV8" s="35"/>
      <c r="AW8" s="35"/>
      <c r="AX8" s="35"/>
      <c r="AY8" s="35"/>
      <c r="AZ8" s="35"/>
      <c r="BA8" s="35"/>
      <c r="BB8" s="35">
        <f>データ!U6</f>
        <v>1304.74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70.819999999999993</v>
      </c>
      <c r="J10" s="35"/>
      <c r="K10" s="35"/>
      <c r="L10" s="35"/>
      <c r="M10" s="35"/>
      <c r="N10" s="35"/>
      <c r="O10" s="35"/>
      <c r="P10" s="35">
        <f>データ!P6</f>
        <v>35.56</v>
      </c>
      <c r="Q10" s="35"/>
      <c r="R10" s="35"/>
      <c r="S10" s="35"/>
      <c r="T10" s="35"/>
      <c r="U10" s="35"/>
      <c r="V10" s="35"/>
      <c r="W10" s="35">
        <f>データ!Q6</f>
        <v>89.08</v>
      </c>
      <c r="X10" s="35"/>
      <c r="Y10" s="35"/>
      <c r="Z10" s="35"/>
      <c r="AA10" s="35"/>
      <c r="AB10" s="35"/>
      <c r="AC10" s="35"/>
      <c r="AD10" s="42">
        <f>データ!R6</f>
        <v>2921</v>
      </c>
      <c r="AE10" s="42"/>
      <c r="AF10" s="42"/>
      <c r="AG10" s="42"/>
      <c r="AH10" s="42"/>
      <c r="AI10" s="42"/>
      <c r="AJ10" s="42"/>
      <c r="AK10" s="2"/>
      <c r="AL10" s="42">
        <f>データ!V6</f>
        <v>14784</v>
      </c>
      <c r="AM10" s="42"/>
      <c r="AN10" s="42"/>
      <c r="AO10" s="42"/>
      <c r="AP10" s="42"/>
      <c r="AQ10" s="42"/>
      <c r="AR10" s="42"/>
      <c r="AS10" s="42"/>
      <c r="AT10" s="35">
        <f>データ!W6</f>
        <v>2.16</v>
      </c>
      <c r="AU10" s="35"/>
      <c r="AV10" s="35"/>
      <c r="AW10" s="35"/>
      <c r="AX10" s="35"/>
      <c r="AY10" s="35"/>
      <c r="AZ10" s="35"/>
      <c r="BA10" s="35"/>
      <c r="BB10" s="35">
        <f>データ!X6</f>
        <v>6844.44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2+4B7wf5SMr0ozhaUdh64SLoox1d4TSg565rD8J+InQKT+2YR3TQ4u7x8JRHQMVgpmKXIFXsPQhTThe6u7Yuw==" saltValue="k2jyBqDapilQrS9cmiyQ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142107</v>
      </c>
      <c r="D6" s="19">
        <f t="shared" si="3"/>
        <v>46</v>
      </c>
      <c r="E6" s="19">
        <f t="shared" si="3"/>
        <v>17</v>
      </c>
      <c r="F6" s="19">
        <f t="shared" si="3"/>
        <v>1</v>
      </c>
      <c r="G6" s="19">
        <f t="shared" si="3"/>
        <v>0</v>
      </c>
      <c r="H6" s="19" t="str">
        <f t="shared" si="3"/>
        <v>神奈川県　三浦市</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70.819999999999993</v>
      </c>
      <c r="P6" s="20">
        <f t="shared" si="3"/>
        <v>35.56</v>
      </c>
      <c r="Q6" s="20">
        <f t="shared" si="3"/>
        <v>89.08</v>
      </c>
      <c r="R6" s="20">
        <f t="shared" si="3"/>
        <v>2921</v>
      </c>
      <c r="S6" s="20">
        <f t="shared" si="3"/>
        <v>41817</v>
      </c>
      <c r="T6" s="20">
        <f t="shared" si="3"/>
        <v>32.049999999999997</v>
      </c>
      <c r="U6" s="20">
        <f t="shared" si="3"/>
        <v>1304.74</v>
      </c>
      <c r="V6" s="20">
        <f t="shared" si="3"/>
        <v>14784</v>
      </c>
      <c r="W6" s="20">
        <f t="shared" si="3"/>
        <v>2.16</v>
      </c>
      <c r="X6" s="20">
        <f t="shared" si="3"/>
        <v>6844.44</v>
      </c>
      <c r="Y6" s="21" t="str">
        <f>IF(Y7="",NA(),Y7)</f>
        <v>-</v>
      </c>
      <c r="Z6" s="21" t="str">
        <f t="shared" ref="Z6:AH6" si="4">IF(Z7="",NA(),Z7)</f>
        <v>-</v>
      </c>
      <c r="AA6" s="21" t="str">
        <f t="shared" si="4"/>
        <v>-</v>
      </c>
      <c r="AB6" s="21">
        <f t="shared" si="4"/>
        <v>106.78</v>
      </c>
      <c r="AC6" s="21">
        <f t="shared" si="4"/>
        <v>102.28</v>
      </c>
      <c r="AD6" s="21" t="str">
        <f t="shared" si="4"/>
        <v>-</v>
      </c>
      <c r="AE6" s="21" t="str">
        <f t="shared" si="4"/>
        <v>-</v>
      </c>
      <c r="AF6" s="21" t="str">
        <f t="shared" si="4"/>
        <v>-</v>
      </c>
      <c r="AG6" s="21">
        <f t="shared" si="4"/>
        <v>106.75</v>
      </c>
      <c r="AH6" s="21">
        <f t="shared" si="4"/>
        <v>109.7</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7.23</v>
      </c>
      <c r="AS6" s="21">
        <f t="shared" si="5"/>
        <v>0.1</v>
      </c>
      <c r="AT6" s="20" t="str">
        <f>IF(AT7="","",IF(AT7="-","【-】","【"&amp;SUBSTITUTE(TEXT(AT7,"#,##0.00"),"-","△")&amp;"】"))</f>
        <v>【3.09】</v>
      </c>
      <c r="AU6" s="21" t="str">
        <f>IF(AU7="",NA(),AU7)</f>
        <v>-</v>
      </c>
      <c r="AV6" s="21" t="str">
        <f t="shared" ref="AV6:BD6" si="6">IF(AV7="",NA(),AV7)</f>
        <v>-</v>
      </c>
      <c r="AW6" s="21" t="str">
        <f t="shared" si="6"/>
        <v>-</v>
      </c>
      <c r="AX6" s="21">
        <f t="shared" si="6"/>
        <v>22.65</v>
      </c>
      <c r="AY6" s="21">
        <f t="shared" si="6"/>
        <v>33.11</v>
      </c>
      <c r="AZ6" s="21" t="str">
        <f t="shared" si="6"/>
        <v>-</v>
      </c>
      <c r="BA6" s="21" t="str">
        <f t="shared" si="6"/>
        <v>-</v>
      </c>
      <c r="BB6" s="21" t="str">
        <f t="shared" si="6"/>
        <v>-</v>
      </c>
      <c r="BC6" s="21">
        <f t="shared" si="6"/>
        <v>38.76</v>
      </c>
      <c r="BD6" s="21">
        <f t="shared" si="6"/>
        <v>49.21</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1303.55</v>
      </c>
      <c r="BO6" s="21">
        <f t="shared" si="7"/>
        <v>1172.21</v>
      </c>
      <c r="BP6" s="20" t="str">
        <f>IF(BP7="","",IF(BP7="-","【-】","【"&amp;SUBSTITUTE(TEXT(BP7,"#,##0.00"),"-","△")&amp;"】"))</f>
        <v>【669.11】</v>
      </c>
      <c r="BQ6" s="21" t="str">
        <f>IF(BQ7="",NA(),BQ7)</f>
        <v>-</v>
      </c>
      <c r="BR6" s="21" t="str">
        <f t="shared" ref="BR6:BZ6" si="8">IF(BR7="",NA(),BR7)</f>
        <v>-</v>
      </c>
      <c r="BS6" s="21" t="str">
        <f t="shared" si="8"/>
        <v>-</v>
      </c>
      <c r="BT6" s="21">
        <f t="shared" si="8"/>
        <v>87.73</v>
      </c>
      <c r="BU6" s="21">
        <f t="shared" si="8"/>
        <v>84.31</v>
      </c>
      <c r="BV6" s="21" t="str">
        <f t="shared" si="8"/>
        <v>-</v>
      </c>
      <c r="BW6" s="21" t="str">
        <f t="shared" si="8"/>
        <v>-</v>
      </c>
      <c r="BX6" s="21" t="str">
        <f t="shared" si="8"/>
        <v>-</v>
      </c>
      <c r="BY6" s="21">
        <f t="shared" si="8"/>
        <v>78.510000000000005</v>
      </c>
      <c r="BZ6" s="21">
        <f t="shared" si="8"/>
        <v>79.55</v>
      </c>
      <c r="CA6" s="20" t="str">
        <f>IF(CA7="","",IF(CA7="-","【-】","【"&amp;SUBSTITUTE(TEXT(CA7,"#,##0.00"),"-","△")&amp;"】"))</f>
        <v>【99.73】</v>
      </c>
      <c r="CB6" s="21" t="str">
        <f>IF(CB7="",NA(),CB7)</f>
        <v>-</v>
      </c>
      <c r="CC6" s="21" t="str">
        <f t="shared" ref="CC6:CK6" si="9">IF(CC7="",NA(),CC7)</f>
        <v>-</v>
      </c>
      <c r="CD6" s="21" t="str">
        <f t="shared" si="9"/>
        <v>-</v>
      </c>
      <c r="CE6" s="21">
        <f t="shared" si="9"/>
        <v>195.97</v>
      </c>
      <c r="CF6" s="21">
        <f t="shared" si="9"/>
        <v>205.84</v>
      </c>
      <c r="CG6" s="21" t="str">
        <f t="shared" si="9"/>
        <v>-</v>
      </c>
      <c r="CH6" s="21" t="str">
        <f t="shared" si="9"/>
        <v>-</v>
      </c>
      <c r="CI6" s="21" t="str">
        <f t="shared" si="9"/>
        <v>-</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f t="shared" si="10"/>
        <v>53.42</v>
      </c>
      <c r="CQ6" s="21">
        <f t="shared" si="10"/>
        <v>53.57</v>
      </c>
      <c r="CR6" s="21" t="str">
        <f t="shared" si="10"/>
        <v>-</v>
      </c>
      <c r="CS6" s="21" t="str">
        <f t="shared" si="10"/>
        <v>-</v>
      </c>
      <c r="CT6" s="21" t="str">
        <f t="shared" si="10"/>
        <v>-</v>
      </c>
      <c r="CU6" s="21">
        <f t="shared" si="10"/>
        <v>46.3</v>
      </c>
      <c r="CV6" s="21">
        <f t="shared" si="10"/>
        <v>47.23</v>
      </c>
      <c r="CW6" s="20" t="str">
        <f>IF(CW7="","",IF(CW7="-","【-】","【"&amp;SUBSTITUTE(TEXT(CW7,"#,##0.00"),"-","△")&amp;"】"))</f>
        <v>【59.99】</v>
      </c>
      <c r="CX6" s="21" t="str">
        <f>IF(CX7="",NA(),CX7)</f>
        <v>-</v>
      </c>
      <c r="CY6" s="21" t="str">
        <f t="shared" ref="CY6:DG6" si="11">IF(CY7="",NA(),CY7)</f>
        <v>-</v>
      </c>
      <c r="CZ6" s="21" t="str">
        <f t="shared" si="11"/>
        <v>-</v>
      </c>
      <c r="DA6" s="21">
        <f t="shared" si="11"/>
        <v>90.06</v>
      </c>
      <c r="DB6" s="21">
        <f t="shared" si="11"/>
        <v>90.29</v>
      </c>
      <c r="DC6" s="21" t="str">
        <f t="shared" si="11"/>
        <v>-</v>
      </c>
      <c r="DD6" s="21" t="str">
        <f t="shared" si="11"/>
        <v>-</v>
      </c>
      <c r="DE6" s="21" t="str">
        <f t="shared" si="11"/>
        <v>-</v>
      </c>
      <c r="DF6" s="21">
        <f t="shared" si="11"/>
        <v>85.01</v>
      </c>
      <c r="DG6" s="21">
        <f t="shared" si="11"/>
        <v>85.55</v>
      </c>
      <c r="DH6" s="20" t="str">
        <f>IF(DH7="","",IF(DH7="-","【-】","【"&amp;SUBSTITUTE(TEXT(DH7,"#,##0.00"),"-","△")&amp;"】"))</f>
        <v>【95.72】</v>
      </c>
      <c r="DI6" s="21" t="str">
        <f>IF(DI7="",NA(),DI7)</f>
        <v>-</v>
      </c>
      <c r="DJ6" s="21" t="str">
        <f t="shared" ref="DJ6:DR6" si="12">IF(DJ7="",NA(),DJ7)</f>
        <v>-</v>
      </c>
      <c r="DK6" s="21" t="str">
        <f t="shared" si="12"/>
        <v>-</v>
      </c>
      <c r="DL6" s="21">
        <f t="shared" si="12"/>
        <v>4.74</v>
      </c>
      <c r="DM6" s="21">
        <f t="shared" si="12"/>
        <v>9.75</v>
      </c>
      <c r="DN6" s="21" t="str">
        <f t="shared" si="12"/>
        <v>-</v>
      </c>
      <c r="DO6" s="21" t="str">
        <f t="shared" si="12"/>
        <v>-</v>
      </c>
      <c r="DP6" s="21" t="str">
        <f t="shared" si="12"/>
        <v>-</v>
      </c>
      <c r="DQ6" s="21">
        <f t="shared" si="12"/>
        <v>9.0399999999999991</v>
      </c>
      <c r="DR6" s="21">
        <f t="shared" si="12"/>
        <v>9.35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0.04</v>
      </c>
      <c r="EN6" s="21">
        <f t="shared" si="14"/>
        <v>0.06</v>
      </c>
      <c r="EO6" s="20" t="str">
        <f>IF(EO7="","",IF(EO7="-","【-】","【"&amp;SUBSTITUTE(TEXT(EO7,"#,##0.00"),"-","△")&amp;"】"))</f>
        <v>【0.24】</v>
      </c>
    </row>
    <row r="7" spans="1:148" s="22" customFormat="1" x14ac:dyDescent="0.15">
      <c r="A7" s="14"/>
      <c r="B7" s="23">
        <v>2021</v>
      </c>
      <c r="C7" s="23">
        <v>142107</v>
      </c>
      <c r="D7" s="23">
        <v>46</v>
      </c>
      <c r="E7" s="23">
        <v>17</v>
      </c>
      <c r="F7" s="23">
        <v>1</v>
      </c>
      <c r="G7" s="23">
        <v>0</v>
      </c>
      <c r="H7" s="23" t="s">
        <v>96</v>
      </c>
      <c r="I7" s="23" t="s">
        <v>97</v>
      </c>
      <c r="J7" s="23" t="s">
        <v>98</v>
      </c>
      <c r="K7" s="23" t="s">
        <v>99</v>
      </c>
      <c r="L7" s="23" t="s">
        <v>100</v>
      </c>
      <c r="M7" s="23" t="s">
        <v>101</v>
      </c>
      <c r="N7" s="24" t="s">
        <v>102</v>
      </c>
      <c r="O7" s="24">
        <v>70.819999999999993</v>
      </c>
      <c r="P7" s="24">
        <v>35.56</v>
      </c>
      <c r="Q7" s="24">
        <v>89.08</v>
      </c>
      <c r="R7" s="24">
        <v>2921</v>
      </c>
      <c r="S7" s="24">
        <v>41817</v>
      </c>
      <c r="T7" s="24">
        <v>32.049999999999997</v>
      </c>
      <c r="U7" s="24">
        <v>1304.74</v>
      </c>
      <c r="V7" s="24">
        <v>14784</v>
      </c>
      <c r="W7" s="24">
        <v>2.16</v>
      </c>
      <c r="X7" s="24">
        <v>6844.44</v>
      </c>
      <c r="Y7" s="24" t="s">
        <v>102</v>
      </c>
      <c r="Z7" s="24" t="s">
        <v>102</v>
      </c>
      <c r="AA7" s="24" t="s">
        <v>102</v>
      </c>
      <c r="AB7" s="24">
        <v>106.78</v>
      </c>
      <c r="AC7" s="24">
        <v>102.28</v>
      </c>
      <c r="AD7" s="24" t="s">
        <v>102</v>
      </c>
      <c r="AE7" s="24" t="s">
        <v>102</v>
      </c>
      <c r="AF7" s="24" t="s">
        <v>102</v>
      </c>
      <c r="AG7" s="24">
        <v>106.75</v>
      </c>
      <c r="AH7" s="24">
        <v>109.7</v>
      </c>
      <c r="AI7" s="24">
        <v>107.02</v>
      </c>
      <c r="AJ7" s="24" t="s">
        <v>102</v>
      </c>
      <c r="AK7" s="24" t="s">
        <v>102</v>
      </c>
      <c r="AL7" s="24" t="s">
        <v>102</v>
      </c>
      <c r="AM7" s="24">
        <v>0</v>
      </c>
      <c r="AN7" s="24">
        <v>0</v>
      </c>
      <c r="AO7" s="24" t="s">
        <v>102</v>
      </c>
      <c r="AP7" s="24" t="s">
        <v>102</v>
      </c>
      <c r="AQ7" s="24" t="s">
        <v>102</v>
      </c>
      <c r="AR7" s="24">
        <v>7.23</v>
      </c>
      <c r="AS7" s="24">
        <v>0.1</v>
      </c>
      <c r="AT7" s="24">
        <v>3.09</v>
      </c>
      <c r="AU7" s="24" t="s">
        <v>102</v>
      </c>
      <c r="AV7" s="24" t="s">
        <v>102</v>
      </c>
      <c r="AW7" s="24" t="s">
        <v>102</v>
      </c>
      <c r="AX7" s="24">
        <v>22.65</v>
      </c>
      <c r="AY7" s="24">
        <v>33.11</v>
      </c>
      <c r="AZ7" s="24" t="s">
        <v>102</v>
      </c>
      <c r="BA7" s="24" t="s">
        <v>102</v>
      </c>
      <c r="BB7" s="24" t="s">
        <v>102</v>
      </c>
      <c r="BC7" s="24">
        <v>38.76</v>
      </c>
      <c r="BD7" s="24">
        <v>49.21</v>
      </c>
      <c r="BE7" s="24">
        <v>71.39</v>
      </c>
      <c r="BF7" s="24" t="s">
        <v>102</v>
      </c>
      <c r="BG7" s="24" t="s">
        <v>102</v>
      </c>
      <c r="BH7" s="24" t="s">
        <v>102</v>
      </c>
      <c r="BI7" s="24">
        <v>0</v>
      </c>
      <c r="BJ7" s="24">
        <v>0</v>
      </c>
      <c r="BK7" s="24" t="s">
        <v>102</v>
      </c>
      <c r="BL7" s="24" t="s">
        <v>102</v>
      </c>
      <c r="BM7" s="24" t="s">
        <v>102</v>
      </c>
      <c r="BN7" s="24">
        <v>1303.55</v>
      </c>
      <c r="BO7" s="24">
        <v>1172.21</v>
      </c>
      <c r="BP7" s="24">
        <v>669.11</v>
      </c>
      <c r="BQ7" s="24" t="s">
        <v>102</v>
      </c>
      <c r="BR7" s="24" t="s">
        <v>102</v>
      </c>
      <c r="BS7" s="24" t="s">
        <v>102</v>
      </c>
      <c r="BT7" s="24">
        <v>87.73</v>
      </c>
      <c r="BU7" s="24">
        <v>84.31</v>
      </c>
      <c r="BV7" s="24" t="s">
        <v>102</v>
      </c>
      <c r="BW7" s="24" t="s">
        <v>102</v>
      </c>
      <c r="BX7" s="24" t="s">
        <v>102</v>
      </c>
      <c r="BY7" s="24">
        <v>78.510000000000005</v>
      </c>
      <c r="BZ7" s="24">
        <v>79.55</v>
      </c>
      <c r="CA7" s="24">
        <v>99.73</v>
      </c>
      <c r="CB7" s="24" t="s">
        <v>102</v>
      </c>
      <c r="CC7" s="24" t="s">
        <v>102</v>
      </c>
      <c r="CD7" s="24" t="s">
        <v>102</v>
      </c>
      <c r="CE7" s="24">
        <v>195.97</v>
      </c>
      <c r="CF7" s="24">
        <v>205.84</v>
      </c>
      <c r="CG7" s="24" t="s">
        <v>102</v>
      </c>
      <c r="CH7" s="24" t="s">
        <v>102</v>
      </c>
      <c r="CI7" s="24" t="s">
        <v>102</v>
      </c>
      <c r="CJ7" s="24">
        <v>160.44999999999999</v>
      </c>
      <c r="CK7" s="24">
        <v>161.13</v>
      </c>
      <c r="CL7" s="24">
        <v>134.97999999999999</v>
      </c>
      <c r="CM7" s="24" t="s">
        <v>102</v>
      </c>
      <c r="CN7" s="24" t="s">
        <v>102</v>
      </c>
      <c r="CO7" s="24" t="s">
        <v>102</v>
      </c>
      <c r="CP7" s="24">
        <v>53.42</v>
      </c>
      <c r="CQ7" s="24">
        <v>53.57</v>
      </c>
      <c r="CR7" s="24" t="s">
        <v>102</v>
      </c>
      <c r="CS7" s="24" t="s">
        <v>102</v>
      </c>
      <c r="CT7" s="24" t="s">
        <v>102</v>
      </c>
      <c r="CU7" s="24">
        <v>46.3</v>
      </c>
      <c r="CV7" s="24">
        <v>47.23</v>
      </c>
      <c r="CW7" s="24">
        <v>59.99</v>
      </c>
      <c r="CX7" s="24" t="s">
        <v>102</v>
      </c>
      <c r="CY7" s="24" t="s">
        <v>102</v>
      </c>
      <c r="CZ7" s="24" t="s">
        <v>102</v>
      </c>
      <c r="DA7" s="24">
        <v>90.06</v>
      </c>
      <c r="DB7" s="24">
        <v>90.29</v>
      </c>
      <c r="DC7" s="24" t="s">
        <v>102</v>
      </c>
      <c r="DD7" s="24" t="s">
        <v>102</v>
      </c>
      <c r="DE7" s="24" t="s">
        <v>102</v>
      </c>
      <c r="DF7" s="24">
        <v>85.01</v>
      </c>
      <c r="DG7" s="24">
        <v>85.55</v>
      </c>
      <c r="DH7" s="24">
        <v>95.72</v>
      </c>
      <c r="DI7" s="24" t="s">
        <v>102</v>
      </c>
      <c r="DJ7" s="24" t="s">
        <v>102</v>
      </c>
      <c r="DK7" s="24" t="s">
        <v>102</v>
      </c>
      <c r="DL7" s="24">
        <v>4.74</v>
      </c>
      <c r="DM7" s="24">
        <v>9.75</v>
      </c>
      <c r="DN7" s="24" t="s">
        <v>102</v>
      </c>
      <c r="DO7" s="24" t="s">
        <v>102</v>
      </c>
      <c r="DP7" s="24" t="s">
        <v>102</v>
      </c>
      <c r="DQ7" s="24">
        <v>9.0399999999999991</v>
      </c>
      <c r="DR7" s="24">
        <v>9.35</v>
      </c>
      <c r="DS7" s="24">
        <v>38.17</v>
      </c>
      <c r="DT7" s="24" t="s">
        <v>102</v>
      </c>
      <c r="DU7" s="24" t="s">
        <v>102</v>
      </c>
      <c r="DV7" s="24" t="s">
        <v>102</v>
      </c>
      <c r="DW7" s="24">
        <v>0</v>
      </c>
      <c r="DX7" s="24">
        <v>0</v>
      </c>
      <c r="DY7" s="24" t="s">
        <v>102</v>
      </c>
      <c r="DZ7" s="24" t="s">
        <v>102</v>
      </c>
      <c r="EA7" s="24" t="s">
        <v>102</v>
      </c>
      <c r="EB7" s="24">
        <v>0</v>
      </c>
      <c r="EC7" s="24">
        <v>0.12</v>
      </c>
      <c r="ED7" s="24">
        <v>6.54</v>
      </c>
      <c r="EE7" s="24" t="s">
        <v>102</v>
      </c>
      <c r="EF7" s="24" t="s">
        <v>102</v>
      </c>
      <c r="EG7" s="24" t="s">
        <v>102</v>
      </c>
      <c r="EH7" s="24">
        <v>0</v>
      </c>
      <c r="EI7" s="24">
        <v>0</v>
      </c>
      <c r="EJ7" s="24" t="s">
        <v>102</v>
      </c>
      <c r="EK7" s="24" t="s">
        <v>102</v>
      </c>
      <c r="EL7" s="24" t="s">
        <v>102</v>
      </c>
      <c r="EM7" s="24">
        <v>0.04</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2023-01-20T08:05:38Z</cp:lastPrinted>
  <dcterms:created xsi:type="dcterms:W3CDTF">2023-01-12T23:29:29Z</dcterms:created>
  <dcterms:modified xsi:type="dcterms:W3CDTF">2023-02-27T08:21:09Z</dcterms:modified>
  <cp:category/>
</cp:coreProperties>
</file>