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172.19.8.18\zaisei\☆財政課共有(新)\R4年度\04 照会回答\02 県市町村課\R050228 【ご連絡】　公営企業に係る経営比較分析表（令和３年度決算）の公表について\01三浦市HP公表用\"/>
    </mc:Choice>
  </mc:AlternateContent>
  <xr:revisionPtr revIDLastSave="0" documentId="13_ncr:1_{9788D825-DA07-4D19-8A84-82B11EB350C2}" xr6:coauthVersionLast="36" xr6:coauthVersionMax="36" xr10:uidLastSave="{00000000-0000-0000-0000-000000000000}"/>
  <workbookProtection workbookAlgorithmName="SHA-512" workbookHashValue="3uUheyeNVuCeEU3I0j7VJdxmIg/htIrV6aTuOgwzBz1VFBGhsNTXjqgjBl6oCoVRCp2H3xKYyN16ijlX/2Z7jQ==" workbookSaltValue="QiFmRNwVHvwofztg2+IgP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BB10" i="4"/>
  <c r="AT10" i="4"/>
  <c r="AL10" i="4"/>
  <c r="W10" i="4"/>
  <c r="I10" i="4"/>
  <c r="B10" i="4"/>
  <c r="BB8" i="4"/>
  <c r="AT8" i="4"/>
  <c r="AL8" i="4"/>
  <c r="AD8" i="4"/>
  <c r="W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<sst xmlns="http://schemas.openxmlformats.org/spreadsheetml/2006/main" count="228" uniqueCount="113">
  <si>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</si>
  <si>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</si>
  <si>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</si>
  <si>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</si>
  <si>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</si>
  <si>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</si>
  <si>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</si>
  <si>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</si>
  <si>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</si>
  <si>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</si>
  <si>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</si>
  <si>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</si>
  <si>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</si>
  <si>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</si>
  <si>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</si>
  <si>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</si>
  <si>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</si>
  <si>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</si>
  <si>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</si>
  <si>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</si>
  <si>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</si>
  <si>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</si>
  <si>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</si>
  <si>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</si>
  <si>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</si>
  <si>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</si>
  <si>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</si>
  <si>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</si>
  <si>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</si>
  <si>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</si>
  <si>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</si>
  <si>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</si>
  <si>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</si>
  <si>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</si>
  <si>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</si>
  <si>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</si>
  <si>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</si>
  <si>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</si>
  <si>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</si>
  <si>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</si>
  <si>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</si>
  <si>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</si>
  <si>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</si>
  <si>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</si>
  <si>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</si>
  <si>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</si>
  <si>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</si>
  <si>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</si>
  <si>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</si>
  <si>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</si>
  <si>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</si>
  <si>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</si>
  <si>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</si>
  <si>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</si>
  <si>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</si>
  <si>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</si>
  <si>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</si>
  <si>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</si>
  <si>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</si>
  <si>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</si>
  <si>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</si>
  <si>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</si>
  <si>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</si>
  <si>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</si>
  <si>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</si>
  <si>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</si>
  <si>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</si>
  <si>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</si>
  <si>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</si>
  <si>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</si>
  <si>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</si>
  <si>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</si>
  <si>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</si>
  <si>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</si>
  <si>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</si>
  <si>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</si>
  <si>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</si>
  <si>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</si>
  <si>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</si>
  <si>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</si>
  <si>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</si>
  <si>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</si>
  <si>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</si>
  <si>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</si>
  <si>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</si>
  <si>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</si>
  <si>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</si>
  <si>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</si>
  <si>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</si>
  <si>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</si>
  <si>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</si>
  <si>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</si>
  <si>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</si>
  <si>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三浦市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</si>
  <si>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</si>
  <si>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</si>
  <si>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</si>
  <si>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</si>
  <si>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</si>
  <si>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</si>
  <si>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</si>
  <si>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</si>
  <si>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</si>
  <si>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</si>
  <si>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</si>
  <si>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</si>
  <si>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</si>
  <si>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</si>
  <si>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</si>
  <si>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</si>
  <si>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100％未満、流動比率100％未満であり、企業債残高対給水収益比率も類似団体内で高い水準、料金回収率は100％未満の水準となっています。平成14年度以降水道料金の改定を行っていないこともあり、現時点の指標からは大変厳しい経営といえます。
　決算状況を経年比較すると、給水収益の減少傾向、現金の減少傾向が見られることから、早急な改善が必要です。
　給水原価が類似団体内で高い要因は、地形的、水源的な事情から受水費及び減価償却費の占める割合が高い点にあります。
　有収率向上に向けては、漏水調査による漏水の発見のほか、老朽管更新率の向上を図る必要があります。
　施設利用率が低い要因は、過去において施設整備を行った際の想定給水人口に対し現状の給水人口が大きく下回ったことによるものです。
　以上の対策として令和２年度に策定したアセットマネジメント、基本計画及び水道ビジョンでは、水道料金改定による給水収益の増加、老朽管更新率0.5％以上とする管路更新計画、予測した将来の使用水量の減少に合わせた施設のダウンサイジング等を反映しています。</t>
    <rPh sb="193" eb="195">
      <t>ヨウイン</t>
    </rPh>
    <rPh sb="220" eb="221">
      <t>シ</t>
    </rPh>
    <rPh sb="223" eb="225">
      <t>ワリアイ</t>
    </rPh>
    <rPh sb="226" eb="227">
      <t>タカ</t>
    </rPh>
    <rPh sb="228" eb="229">
      <t>テン</t>
    </rPh>
    <rPh sb="240" eb="242">
      <t>コウジョウ</t>
    </rPh>
    <rPh sb="243" eb="244">
      <t>ム</t>
    </rPh>
    <rPh sb="248" eb="250">
      <t>ロウスイ</t>
    </rPh>
    <rPh sb="250" eb="252">
      <t>チョウサ</t>
    </rPh>
    <rPh sb="255" eb="257">
      <t>ロウスイ</t>
    </rPh>
    <rPh sb="258" eb="260">
      <t>ハッケン</t>
    </rPh>
    <rPh sb="264" eb="266">
      <t>ロウキュウ</t>
    </rPh>
    <rPh sb="266" eb="267">
      <t>カン</t>
    </rPh>
    <rPh sb="267" eb="269">
      <t>コウシン</t>
    </rPh>
    <rPh sb="269" eb="270">
      <t>リツ</t>
    </rPh>
    <rPh sb="271" eb="273">
      <t>コウジョウ</t>
    </rPh>
    <rPh sb="323" eb="325">
      <t>ゲンジョウ</t>
    </rPh>
    <rPh sb="350" eb="352">
      <t>イジョウ</t>
    </rPh>
    <rPh sb="358" eb="360">
      <t>レイワ</t>
    </rPh>
    <rPh sb="364" eb="366">
      <t>サクテイ</t>
    </rPh>
    <rPh sb="379" eb="381">
      <t>キホン</t>
    </rPh>
    <rPh sb="381" eb="383">
      <t>ケイカク</t>
    </rPh>
    <rPh sb="383" eb="384">
      <t>オヨ</t>
    </rPh>
    <rPh sb="385" eb="387">
      <t>スイドウ</t>
    </rPh>
    <rPh sb="394" eb="396">
      <t>スイドウ</t>
    </rPh>
    <rPh sb="396" eb="398">
      <t>リョウキン</t>
    </rPh>
    <rPh sb="398" eb="400">
      <t>カイテイ</t>
    </rPh>
    <rPh sb="403" eb="405">
      <t>キュウスイ</t>
    </rPh>
    <rPh sb="405" eb="407">
      <t>シュウエキ</t>
    </rPh>
    <rPh sb="408" eb="410">
      <t>ゾウカ</t>
    </rPh>
    <rPh sb="411" eb="413">
      <t>ロウキュウ</t>
    </rPh>
    <rPh sb="413" eb="414">
      <t>カン</t>
    </rPh>
    <rPh sb="414" eb="416">
      <t>コウシン</t>
    </rPh>
    <rPh sb="416" eb="417">
      <t>リツ</t>
    </rPh>
    <rPh sb="421" eb="423">
      <t>イジョウ</t>
    </rPh>
    <rPh sb="426" eb="428">
      <t>カンロ</t>
    </rPh>
    <rPh sb="428" eb="430">
      <t>コウシン</t>
    </rPh>
    <rPh sb="430" eb="432">
      <t>ケイカク</t>
    </rPh>
    <rPh sb="433" eb="435">
      <t>ヨソク</t>
    </rPh>
    <rPh sb="437" eb="439">
      <t>ショウライ</t>
    </rPh>
    <rPh sb="440" eb="442">
      <t>シヨウ</t>
    </rPh>
    <rPh sb="442" eb="444">
      <t>スイリョウ</t>
    </rPh>
    <rPh sb="445" eb="447">
      <t>ゲンショウ</t>
    </rPh>
    <rPh sb="448" eb="449">
      <t>ア</t>
    </rPh>
    <rPh sb="463" eb="464">
      <t>トウ</t>
    </rPh>
    <rPh sb="465" eb="467">
      <t>ハンエイ</t>
    </rPh>
    <phoneticPr fontId="4"/>
  </si>
  <si>
    <t>　管路経年化率が類似団体内で高い水準になっている一方、管路更新率が類似団体内で低くなっていることから、管路の老朽化が進んでおり、更新が進んでいないことが分析されます。　
　令和２年度に策定した三浦市水道ビジョン（経営戦略）では、管路更新率0.5％以上を目標としており、目標達成に努めます。</t>
    <rPh sb="86" eb="88">
      <t>レイワ</t>
    </rPh>
    <rPh sb="92" eb="94">
      <t>サクテイ</t>
    </rPh>
    <rPh sb="96" eb="99">
      <t>ミウラシ</t>
    </rPh>
    <rPh sb="99" eb="101">
      <t>スイドウ</t>
    </rPh>
    <rPh sb="106" eb="110">
      <t>ケイエイセンリャク</t>
    </rPh>
    <rPh sb="114" eb="116">
      <t>カンロ</t>
    </rPh>
    <rPh sb="116" eb="118">
      <t>コウシン</t>
    </rPh>
    <rPh sb="118" eb="119">
      <t>リツ</t>
    </rPh>
    <rPh sb="123" eb="125">
      <t>イジョウ</t>
    </rPh>
    <rPh sb="126" eb="128">
      <t>モクヒョウ</t>
    </rPh>
    <phoneticPr fontId="4"/>
  </si>
  <si>
    <t>　今後、災害対策や老朽施設更新のための整備費が見込まれる一方で、平成16年度から給水収益の減少が続いており、経営の安定化を図る必要があります。
　このため、安全な水の安定供給を前提として、水道事業の将来100年間を推計した結果を基に、直近10年間の実施計画として、令和４年度に改定率26パーセントの料金値上げをすることとした三浦市水道ビジョン（経営戦略）を令和２年度に策定しました。
　この水道ビジョンの実現に向け、三浦市上水道事業審議会へ「水道料金の改定に関する事項について」を諮問して、改定時期や改定率について頂いた答申を反映して、令和４年７月から経過措置として改定率約10％、令和６年４月より改定率約26％の料金改定となる条例改正が議決されました。これにより、経営の健全化を図り、安全な水の安定供給に努めます。</t>
    <rPh sb="178" eb="180">
      <t>レイワ</t>
    </rPh>
    <rPh sb="181" eb="182">
      <t>ネン</t>
    </rPh>
    <rPh sb="182" eb="183">
      <t>ド</t>
    </rPh>
    <rPh sb="286" eb="287">
      <t>ヤク</t>
    </rPh>
    <rPh sb="302" eb="303">
      <t>ヤク</t>
    </rPh>
    <rPh sb="319" eb="321">
      <t>ギケツ</t>
    </rPh>
    <rPh sb="333" eb="335">
      <t>ケイエイ</t>
    </rPh>
    <rPh sb="340" eb="341">
      <t>ハカ</t>
    </rPh>
    <rPh sb="343" eb="345">
      <t>アンゼン</t>
    </rPh>
    <rPh sb="346" eb="347">
      <t>ミズ</t>
    </rPh>
    <rPh sb="350" eb="352">
      <t>キョウキュウ</t>
    </rPh>
    <rPh sb="353" eb="35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</si>
</sst>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0.41</c:v>
                </c:pt>
                <c:pt idx="1">
                  <c:v>0.32</c:v>
                </c:pt>
                <c:pt idx="2">
                  <c:v>0.3</c:v>
                </c:pt>
                <c:pt idx="3">
                  <c:v>0.27</c:v>
                </c:pt>
                <c:pt idx="4">
                  <c:v>0.25</c:v>
                </c:pt>
              </c:numCache>
            </c:numRef>
          </c:val>
          <c:extLst>
            <c:ext xmlns:c16="http://schemas.microsoft.com/office/drawing/2014/chart" uri="{C3380CC4-5D6E-409C-BE32-E72D297353CC}">
              <c16:uniqueId val="{00000000-CB85-473E-8F07-EA92BE1FBBB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CB85-473E-8F07-EA92BE1FBBB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89.53</c:v>
                </c:pt>
                <c:pt idx="1">
                  <c:v>88.79</c:v>
                </c:pt>
                <c:pt idx="2">
                  <c:v>92.93</c:v>
                </c:pt>
                <c:pt idx="3">
                  <c:v>89.12</c:v>
                </c:pt>
                <c:pt idx="4">
                  <c:v>87.79</c:v>
                </c:pt>
              </c:numCache>
            </c:numRef>
          </c:val>
          <c:extLst>
            <c:ext xmlns:c16="http://schemas.microsoft.com/office/drawing/2014/chart" uri="{C3380CC4-5D6E-409C-BE32-E72D297353CC}">
              <c16:uniqueId val="{00000000-07BE-4371-9C9E-02096B26FEC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07BE-4371-9C9E-02096B26FEC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41.16</c:v>
                </c:pt>
                <c:pt idx="1">
                  <c:v>42.86</c:v>
                </c:pt>
                <c:pt idx="2">
                  <c:v>44.61</c:v>
                </c:pt>
                <c:pt idx="3">
                  <c:v>46.35</c:v>
                </c:pt>
                <c:pt idx="4">
                  <c:v>48.06</c:v>
                </c:pt>
              </c:numCache>
            </c:numRef>
          </c:val>
          <c:extLst>
            <c:ext xmlns:c16="http://schemas.microsoft.com/office/drawing/2014/chart" uri="{C3380CC4-5D6E-409C-BE32-E72D297353CC}">
              <c16:uniqueId val="{00000000-18C2-4B65-953C-C666325C338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18C2-4B65-953C-C666325C338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20.97</c:v>
                </c:pt>
                <c:pt idx="1">
                  <c:v>21.66</c:v>
                </c:pt>
                <c:pt idx="2">
                  <c:v>21.16</c:v>
                </c:pt>
                <c:pt idx="3">
                  <c:v>21.88</c:v>
                </c:pt>
                <c:pt idx="4">
                  <c:v>21.45</c:v>
                </c:pt>
              </c:numCache>
            </c:numRef>
          </c:val>
          <c:extLst>
            <c:ext xmlns:c16="http://schemas.microsoft.com/office/drawing/2014/chart" uri="{C3380CC4-5D6E-409C-BE32-E72D297353CC}">
              <c16:uniqueId val="{00000000-10F6-4E06-B693-57D1C33063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10F6-4E06-B693-57D1C33063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9F-47BD-8364-A22F191959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749F-47BD-8364-A22F191959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72.45</c:v>
                </c:pt>
                <c:pt idx="1">
                  <c:v>62.23</c:v>
                </c:pt>
                <c:pt idx="2">
                  <c:v>62.45</c:v>
                </c:pt>
                <c:pt idx="3">
                  <c:v>52.27</c:v>
                </c:pt>
                <c:pt idx="4">
                  <c:v>49.14</c:v>
                </c:pt>
              </c:numCache>
            </c:numRef>
          </c:val>
          <c:extLst>
            <c:ext xmlns:c16="http://schemas.microsoft.com/office/drawing/2014/chart" uri="{C3380CC4-5D6E-409C-BE32-E72D297353CC}">
              <c16:uniqueId val="{00000000-104F-4070-BB41-37074AF846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104F-4070-BB41-37074AF846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483.65</c:v>
                </c:pt>
                <c:pt idx="1">
                  <c:v>461.41</c:v>
                </c:pt>
                <c:pt idx="2">
                  <c:v>434.11</c:v>
                </c:pt>
                <c:pt idx="3">
                  <c:v>413.31</c:v>
                </c:pt>
                <c:pt idx="4">
                  <c:v>383.44</c:v>
                </c:pt>
              </c:numCache>
            </c:numRef>
          </c:val>
          <c:extLst>
            <c:ext xmlns:c16="http://schemas.microsoft.com/office/drawing/2014/chart" uri="{C3380CC4-5D6E-409C-BE32-E72D297353CC}">
              <c16:uniqueId val="{00000000-DFEF-42F1-8DEA-833B4EAF830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DFEF-42F1-8DEA-833B4EAF830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85.22</c:v>
                </c:pt>
                <c:pt idx="1">
                  <c:v>85.05</c:v>
                </c:pt>
                <c:pt idx="2">
                  <c:v>88.86</c:v>
                </c:pt>
                <c:pt idx="3">
                  <c:v>85.23</c:v>
                </c:pt>
                <c:pt idx="4">
                  <c:v>83.9</c:v>
                </c:pt>
              </c:numCache>
            </c:numRef>
          </c:val>
          <c:extLst>
            <c:ext xmlns:c16="http://schemas.microsoft.com/office/drawing/2014/chart" uri="{C3380CC4-5D6E-409C-BE32-E72D297353CC}">
              <c16:uniqueId val="{00000000-C302-44D2-AEC2-EDDA626B34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C302-44D2-AEC2-EDDA626B34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237.41</c:v>
                </c:pt>
                <c:pt idx="1">
                  <c:v>237.97</c:v>
                </c:pt>
                <c:pt idx="2">
                  <c:v>228.05</c:v>
                </c:pt>
                <c:pt idx="3">
                  <c:v>232.52</c:v>
                </c:pt>
                <c:pt idx="4">
                  <c:v>236.58</c:v>
                </c:pt>
              </c:numCache>
            </c:numRef>
          </c:val>
          <c:extLst>
            <c:ext xmlns:c16="http://schemas.microsoft.com/office/drawing/2014/chart" uri="{C3380CC4-5D6E-409C-BE32-E72D297353CC}">
              <c16:uniqueId val="{00000000-F1BE-412B-9991-11901E217BE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F1BE-412B-9991-11901E217BE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45.37</c:v>
                </c:pt>
                <c:pt idx="1">
                  <c:v>44.32</c:v>
                </c:pt>
                <c:pt idx="2">
                  <c:v>44.04</c:v>
                </c:pt>
                <c:pt idx="3">
                  <c:v>43.99</c:v>
                </c:pt>
                <c:pt idx="4">
                  <c:v>43.44</c:v>
                </c:pt>
              </c:numCache>
            </c:numRef>
          </c:val>
          <c:extLst>
            <c:ext xmlns:c16="http://schemas.microsoft.com/office/drawing/2014/chart" uri="{C3380CC4-5D6E-409C-BE32-E72D297353CC}">
              <c16:uniqueId val="{00000000-ADE3-4FAB-BE52-DD1B82DAE82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ADE3-4FAB-BE52-DD1B82DAE82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84.39</c:v>
                </c:pt>
                <c:pt idx="1">
                  <c:v>84.98</c:v>
                </c:pt>
                <c:pt idx="2">
                  <c:v>84.81</c:v>
                </c:pt>
                <c:pt idx="3">
                  <c:v>84.57</c:v>
                </c:pt>
                <c:pt idx="4">
                  <c:v>84.33</c:v>
                </c:pt>
              </c:numCache>
            </c:numRef>
          </c:val>
          <c:extLst>
            <c:ext xmlns:c16="http://schemas.microsoft.com/office/drawing/2014/chart" uri="{C3380CC4-5D6E-409C-BE32-E72D297353CC}">
              <c16:uniqueId val="{00000000-0A5F-42C5-AB61-DDB98CCD6D2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0A5F-42C5-AB61-DDB98CCD6D2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神奈川県　三浦市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41817</v>
      </c>
      <c r="AM8" s="45"/>
      <c r="AN8" s="45"/>
      <c r="AO8" s="45"/>
      <c r="AP8" s="45"/>
      <c r="AQ8" s="45"/>
      <c r="AR8" s="45"/>
      <c r="AS8" s="45"/>
      <c r="AT8" s="46">
        <f>データ!$S$6</f>
        <v>32.049999999999997</v>
      </c>
      <c r="AU8" s="47"/>
      <c r="AV8" s="47"/>
      <c r="AW8" s="47"/>
      <c r="AX8" s="47"/>
      <c r="AY8" s="47"/>
      <c r="AZ8" s="47"/>
      <c r="BA8" s="47"/>
      <c r="BB8" s="48">
        <f>データ!$T$6</f>
        <v>1304.74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74</v>
      </c>
      <c r="J10" s="47"/>
      <c r="K10" s="47"/>
      <c r="L10" s="47"/>
      <c r="M10" s="47"/>
      <c r="N10" s="47"/>
      <c r="O10" s="81"/>
      <c r="P10" s="48">
        <f>データ!$P$6</f>
        <v>99.99</v>
      </c>
      <c r="Q10" s="48"/>
      <c r="R10" s="48"/>
      <c r="S10" s="48"/>
      <c r="T10" s="48"/>
      <c r="U10" s="48"/>
      <c r="V10" s="48"/>
      <c r="W10" s="45">
        <f>データ!$Q$6</f>
        <v>3113</v>
      </c>
      <c r="X10" s="45"/>
      <c r="Y10" s="45"/>
      <c r="Z10" s="45"/>
      <c r="AA10" s="45"/>
      <c r="AB10" s="45"/>
      <c r="AC10" s="45"/>
      <c r="AD10" s="2"/>
      <c r="AE10" s="2"/>
      <c r="AF10" s="2"/>
      <c r="AG10" s="2"/>
      <c r="AH10" s="2"/>
      <c r="AI10" s="2"/>
      <c r="AJ10" s="2"/>
      <c r="AK10" s="2"/>
      <c r="AL10" s="45">
        <f>データ!$U$6</f>
        <v>41568</v>
      </c>
      <c r="AM10" s="45"/>
      <c r="AN10" s="45"/>
      <c r="AO10" s="45"/>
      <c r="AP10" s="45"/>
      <c r="AQ10" s="45"/>
      <c r="AR10" s="45"/>
      <c r="AS10" s="45"/>
      <c r="AT10" s="46">
        <f>データ!$V$6</f>
        <v>32.049999999999997</v>
      </c>
      <c r="AU10" s="47"/>
      <c r="AV10" s="47"/>
      <c r="AW10" s="47"/>
      <c r="AX10" s="47"/>
      <c r="AY10" s="47"/>
      <c r="AZ10" s="47"/>
      <c r="BA10" s="47"/>
      <c r="BB10" s="48">
        <f>データ!$W$6</f>
        <v>1296.97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110</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3OHVjp9ZRPyZ+elKdFz0sHi76rLViAXxDkXHt9D/57nVia4eoKpsxMHC+E6vArbVcczYBDMJBrE7TYWaENKGwg==" saltValue="yvhN2cy0oYnyjMPFvPZbF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142107</v>
      </c>
      <c r="D6" s="20">
        <f t="shared" si="3"/>
        <v>46</v>
      </c>
      <c r="E6" s="20">
        <f t="shared" si="3"/>
        <v>1</v>
      </c>
      <c r="F6" s="20">
        <f t="shared" si="3"/>
        <v>0</v>
      </c>
      <c r="G6" s="20">
        <f t="shared" si="3"/>
        <v>1</v>
      </c>
      <c r="H6" s="20" t="str">
        <f t="shared" si="3"/>
        <v>神奈川県　三浦市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74</v>
      </c>
      <c r="P6" s="21">
        <f t="shared" si="3"/>
        <v>99.99</v>
      </c>
      <c r="Q6" s="21">
        <f t="shared" si="3"/>
        <v>3113</v>
      </c>
      <c r="R6" s="21">
        <f t="shared" si="3"/>
        <v>41817</v>
      </c>
      <c r="S6" s="21">
        <f t="shared" si="3"/>
        <v>32.049999999999997</v>
      </c>
      <c r="T6" s="21">
        <f t="shared" si="3"/>
        <v>1304.74</v>
      </c>
      <c r="U6" s="21">
        <f t="shared" si="3"/>
        <v>41568</v>
      </c>
      <c r="V6" s="21">
        <f t="shared" si="3"/>
        <v>32.049999999999997</v>
      </c>
      <c r="W6" s="21">
        <f t="shared" si="3"/>
        <v>1296.97</v>
      </c>
      <c r="X6" s="22">
        <f>IF(X7="",NA(),X7)</f>
        <v>89.53</v>
      </c>
      <c r="Y6" s="22">
        <f t="shared" ref="Y6:AG6" si="4">IF(Y7="",NA(),Y7)</f>
        <v>88.79</v>
      </c>
      <c r="Z6" s="22">
        <f t="shared" si="4"/>
        <v>92.93</v>
      </c>
      <c r="AA6" s="22">
        <f t="shared" si="4"/>
        <v>89.12</v>
      </c>
      <c r="AB6" s="22">
        <f t="shared" si="4"/>
        <v>87.79</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72.45</v>
      </c>
      <c r="AU6" s="22">
        <f t="shared" ref="AU6:BC6" si="6">IF(AU7="",NA(),AU7)</f>
        <v>62.23</v>
      </c>
      <c r="AV6" s="22">
        <f t="shared" si="6"/>
        <v>62.45</v>
      </c>
      <c r="AW6" s="22">
        <f t="shared" si="6"/>
        <v>52.27</v>
      </c>
      <c r="AX6" s="22">
        <f t="shared" si="6"/>
        <v>49.14</v>
      </c>
      <c r="AY6" s="22">
        <f t="shared" si="6"/>
        <v>357.34</v>
      </c>
      <c r="AZ6" s="22">
        <f t="shared" si="6"/>
        <v>366.03</v>
      </c>
      <c r="BA6" s="22">
        <f t="shared" si="6"/>
        <v>365.18</v>
      </c>
      <c r="BB6" s="22">
        <f t="shared" si="6"/>
        <v>327.77</v>
      </c>
      <c r="BC6" s="22">
        <f t="shared" si="6"/>
        <v>338.02</v>
      </c>
      <c r="BD6" s="21" t="str">
        <f>IF(BD7="","",IF(BD7="-","【-】","【"&amp;SUBSTITUTE(TEXT(BD7,"#,##0.00"),"-","△")&amp;"】"))</f>
        <v>【261.51】</v>
      </c>
      <c r="BE6" s="22">
        <f>IF(BE7="",NA(),BE7)</f>
        <v>483.65</v>
      </c>
      <c r="BF6" s="22">
        <f t="shared" ref="BF6:BN6" si="7">IF(BF7="",NA(),BF7)</f>
        <v>461.41</v>
      </c>
      <c r="BG6" s="22">
        <f t="shared" si="7"/>
        <v>434.11</v>
      </c>
      <c r="BH6" s="22">
        <f t="shared" si="7"/>
        <v>413.31</v>
      </c>
      <c r="BI6" s="22">
        <f t="shared" si="7"/>
        <v>383.44</v>
      </c>
      <c r="BJ6" s="22">
        <f t="shared" si="7"/>
        <v>373.69</v>
      </c>
      <c r="BK6" s="22">
        <f t="shared" si="7"/>
        <v>370.12</v>
      </c>
      <c r="BL6" s="22">
        <f t="shared" si="7"/>
        <v>371.65</v>
      </c>
      <c r="BM6" s="22">
        <f t="shared" si="7"/>
        <v>397.1</v>
      </c>
      <c r="BN6" s="22">
        <f t="shared" si="7"/>
        <v>379.91</v>
      </c>
      <c r="BO6" s="21" t="str">
        <f>IF(BO7="","",IF(BO7="-","【-】","【"&amp;SUBSTITUTE(TEXT(BO7,"#,##0.00"),"-","△")&amp;"】"))</f>
        <v>【265.16】</v>
      </c>
      <c r="BP6" s="22">
        <f>IF(BP7="",NA(),BP7)</f>
        <v>85.22</v>
      </c>
      <c r="BQ6" s="22">
        <f t="shared" ref="BQ6:BY6" si="8">IF(BQ7="",NA(),BQ7)</f>
        <v>85.05</v>
      </c>
      <c r="BR6" s="22">
        <f t="shared" si="8"/>
        <v>88.86</v>
      </c>
      <c r="BS6" s="22">
        <f t="shared" si="8"/>
        <v>85.23</v>
      </c>
      <c r="BT6" s="22">
        <f t="shared" si="8"/>
        <v>83.9</v>
      </c>
      <c r="BU6" s="22">
        <f t="shared" si="8"/>
        <v>99.87</v>
      </c>
      <c r="BV6" s="22">
        <f t="shared" si="8"/>
        <v>100.42</v>
      </c>
      <c r="BW6" s="22">
        <f t="shared" si="8"/>
        <v>98.77</v>
      </c>
      <c r="BX6" s="22">
        <f t="shared" si="8"/>
        <v>95.79</v>
      </c>
      <c r="BY6" s="22">
        <f t="shared" si="8"/>
        <v>98.3</v>
      </c>
      <c r="BZ6" s="21" t="str">
        <f>IF(BZ7="","",IF(BZ7="-","【-】","【"&amp;SUBSTITUTE(TEXT(BZ7,"#,##0.00"),"-","△")&amp;"】"))</f>
        <v>【102.35】</v>
      </c>
      <c r="CA6" s="22">
        <f>IF(CA7="",NA(),CA7)</f>
        <v>237.41</v>
      </c>
      <c r="CB6" s="22">
        <f t="shared" ref="CB6:CJ6" si="9">IF(CB7="",NA(),CB7)</f>
        <v>237.97</v>
      </c>
      <c r="CC6" s="22">
        <f t="shared" si="9"/>
        <v>228.05</v>
      </c>
      <c r="CD6" s="22">
        <f t="shared" si="9"/>
        <v>232.52</v>
      </c>
      <c r="CE6" s="22">
        <f t="shared" si="9"/>
        <v>236.58</v>
      </c>
      <c r="CF6" s="22">
        <f t="shared" si="9"/>
        <v>171.81</v>
      </c>
      <c r="CG6" s="22">
        <f t="shared" si="9"/>
        <v>171.67</v>
      </c>
      <c r="CH6" s="22">
        <f t="shared" si="9"/>
        <v>173.67</v>
      </c>
      <c r="CI6" s="22">
        <f t="shared" si="9"/>
        <v>171.13</v>
      </c>
      <c r="CJ6" s="22">
        <f t="shared" si="9"/>
        <v>173.7</v>
      </c>
      <c r="CK6" s="21" t="str">
        <f>IF(CK7="","",IF(CK7="-","【-】","【"&amp;SUBSTITUTE(TEXT(CK7,"#,##0.00"),"-","△")&amp;"】"))</f>
        <v>【167.74】</v>
      </c>
      <c r="CL6" s="22">
        <f>IF(CL7="",NA(),CL7)</f>
        <v>45.37</v>
      </c>
      <c r="CM6" s="22">
        <f t="shared" ref="CM6:CU6" si="10">IF(CM7="",NA(),CM7)</f>
        <v>44.32</v>
      </c>
      <c r="CN6" s="22">
        <f t="shared" si="10"/>
        <v>44.04</v>
      </c>
      <c r="CO6" s="22">
        <f t="shared" si="10"/>
        <v>43.99</v>
      </c>
      <c r="CP6" s="22">
        <f t="shared" si="10"/>
        <v>43.44</v>
      </c>
      <c r="CQ6" s="22">
        <f t="shared" si="10"/>
        <v>60.03</v>
      </c>
      <c r="CR6" s="22">
        <f t="shared" si="10"/>
        <v>59.74</v>
      </c>
      <c r="CS6" s="22">
        <f t="shared" si="10"/>
        <v>59.67</v>
      </c>
      <c r="CT6" s="22">
        <f t="shared" si="10"/>
        <v>60.12</v>
      </c>
      <c r="CU6" s="22">
        <f t="shared" si="10"/>
        <v>60.34</v>
      </c>
      <c r="CV6" s="21" t="str">
        <f>IF(CV7="","",IF(CV7="-","【-】","【"&amp;SUBSTITUTE(TEXT(CV7,"#,##0.00"),"-","△")&amp;"】"))</f>
        <v>【60.29】</v>
      </c>
      <c r="CW6" s="22">
        <f>IF(CW7="",NA(),CW7)</f>
        <v>84.39</v>
      </c>
      <c r="CX6" s="22">
        <f t="shared" ref="CX6:DF6" si="11">IF(CX7="",NA(),CX7)</f>
        <v>84.98</v>
      </c>
      <c r="CY6" s="22">
        <f t="shared" si="11"/>
        <v>84.81</v>
      </c>
      <c r="CZ6" s="22">
        <f t="shared" si="11"/>
        <v>84.57</v>
      </c>
      <c r="DA6" s="22">
        <f t="shared" si="11"/>
        <v>84.33</v>
      </c>
      <c r="DB6" s="22">
        <f t="shared" si="11"/>
        <v>84.81</v>
      </c>
      <c r="DC6" s="22">
        <f t="shared" si="11"/>
        <v>84.8</v>
      </c>
      <c r="DD6" s="22">
        <f t="shared" si="11"/>
        <v>84.6</v>
      </c>
      <c r="DE6" s="22">
        <f t="shared" si="11"/>
        <v>84.24</v>
      </c>
      <c r="DF6" s="22">
        <f t="shared" si="11"/>
        <v>84.19</v>
      </c>
      <c r="DG6" s="21" t="str">
        <f>IF(DG7="","",IF(DG7="-","【-】","【"&amp;SUBSTITUTE(TEXT(DG7,"#,##0.00"),"-","△")&amp;"】"))</f>
        <v>【90.12】</v>
      </c>
      <c r="DH6" s="22">
        <f>IF(DH7="",NA(),DH7)</f>
        <v>41.16</v>
      </c>
      <c r="DI6" s="22">
        <f t="shared" ref="DI6:DQ6" si="12">IF(DI7="",NA(),DI7)</f>
        <v>42.86</v>
      </c>
      <c r="DJ6" s="22">
        <f t="shared" si="12"/>
        <v>44.61</v>
      </c>
      <c r="DK6" s="22">
        <f t="shared" si="12"/>
        <v>46.35</v>
      </c>
      <c r="DL6" s="22">
        <f t="shared" si="12"/>
        <v>48.06</v>
      </c>
      <c r="DM6" s="22">
        <f t="shared" si="12"/>
        <v>47.28</v>
      </c>
      <c r="DN6" s="22">
        <f t="shared" si="12"/>
        <v>47.66</v>
      </c>
      <c r="DO6" s="22">
        <f t="shared" si="12"/>
        <v>48.17</v>
      </c>
      <c r="DP6" s="22">
        <f t="shared" si="12"/>
        <v>48.83</v>
      </c>
      <c r="DQ6" s="22">
        <f t="shared" si="12"/>
        <v>49.96</v>
      </c>
      <c r="DR6" s="21" t="str">
        <f>IF(DR7="","",IF(DR7="-","【-】","【"&amp;SUBSTITUTE(TEXT(DR7,"#,##0.00"),"-","△")&amp;"】"))</f>
        <v>【50.88】</v>
      </c>
      <c r="DS6" s="22">
        <f>IF(DS7="",NA(),DS7)</f>
        <v>20.97</v>
      </c>
      <c r="DT6" s="22">
        <f t="shared" ref="DT6:EB6" si="13">IF(DT7="",NA(),DT7)</f>
        <v>21.66</v>
      </c>
      <c r="DU6" s="22">
        <f t="shared" si="13"/>
        <v>21.16</v>
      </c>
      <c r="DV6" s="22">
        <f t="shared" si="13"/>
        <v>21.88</v>
      </c>
      <c r="DW6" s="22">
        <f t="shared" si="13"/>
        <v>21.45</v>
      </c>
      <c r="DX6" s="22">
        <f t="shared" si="13"/>
        <v>12.19</v>
      </c>
      <c r="DY6" s="22">
        <f t="shared" si="13"/>
        <v>15.1</v>
      </c>
      <c r="DZ6" s="22">
        <f t="shared" si="13"/>
        <v>17.12</v>
      </c>
      <c r="EA6" s="22">
        <f t="shared" si="13"/>
        <v>18.18</v>
      </c>
      <c r="EB6" s="22">
        <f t="shared" si="13"/>
        <v>19.32</v>
      </c>
      <c r="EC6" s="21" t="str">
        <f>IF(EC7="","",IF(EC7="-","【-】","【"&amp;SUBSTITUTE(TEXT(EC7,"#,##0.00"),"-","△")&amp;"】"))</f>
        <v>【22.30】</v>
      </c>
      <c r="ED6" s="22">
        <f>IF(ED7="",NA(),ED7)</f>
        <v>0.41</v>
      </c>
      <c r="EE6" s="22">
        <f t="shared" ref="EE6:EM6" si="14">IF(EE7="",NA(),EE7)</f>
        <v>0.32</v>
      </c>
      <c r="EF6" s="22">
        <f t="shared" si="14"/>
        <v>0.3</v>
      </c>
      <c r="EG6" s="22">
        <f t="shared" si="14"/>
        <v>0.27</v>
      </c>
      <c r="EH6" s="22">
        <f t="shared" si="14"/>
        <v>0.25</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142107</v>
      </c>
      <c r="D7" s="24">
        <v>46</v>
      </c>
      <c r="E7" s="24">
        <v>1</v>
      </c>
      <c r="F7" s="24">
        <v>0</v>
      </c>
      <c r="G7" s="24">
        <v>1</v>
      </c>
      <c r="H7" s="24" t="s">
        <v>93</v>
      </c>
      <c r="I7" s="24" t="s">
        <v>94</v>
      </c>
      <c r="J7" s="24" t="s">
        <v>95</v>
      </c>
      <c r="K7" s="24" t="s">
        <v>96</v>
      </c>
      <c r="L7" s="24" t="s">
        <v>97</v>
      </c>
      <c r="M7" s="24" t="s">
        <v>98</v>
      </c>
      <c r="N7" s="25" t="s">
        <v>99</v>
      </c>
      <c r="O7" s="25">
        <v>74</v>
      </c>
      <c r="P7" s="25">
        <v>99.99</v>
      </c>
      <c r="Q7" s="25">
        <v>3113</v>
      </c>
      <c r="R7" s="25">
        <v>41817</v>
      </c>
      <c r="S7" s="25">
        <v>32.049999999999997</v>
      </c>
      <c r="T7" s="25">
        <v>1304.74</v>
      </c>
      <c r="U7" s="25">
        <v>41568</v>
      </c>
      <c r="V7" s="25">
        <v>32.049999999999997</v>
      </c>
      <c r="W7" s="25">
        <v>1296.97</v>
      </c>
      <c r="X7" s="25">
        <v>89.53</v>
      </c>
      <c r="Y7" s="25">
        <v>88.79</v>
      </c>
      <c r="Z7" s="25">
        <v>92.93</v>
      </c>
      <c r="AA7" s="25">
        <v>89.12</v>
      </c>
      <c r="AB7" s="25">
        <v>87.79</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72.45</v>
      </c>
      <c r="AU7" s="25">
        <v>62.23</v>
      </c>
      <c r="AV7" s="25">
        <v>62.45</v>
      </c>
      <c r="AW7" s="25">
        <v>52.27</v>
      </c>
      <c r="AX7" s="25">
        <v>49.14</v>
      </c>
      <c r="AY7" s="25">
        <v>357.34</v>
      </c>
      <c r="AZ7" s="25">
        <v>366.03</v>
      </c>
      <c r="BA7" s="25">
        <v>365.18</v>
      </c>
      <c r="BB7" s="25">
        <v>327.77</v>
      </c>
      <c r="BC7" s="25">
        <v>338.02</v>
      </c>
      <c r="BD7" s="25">
        <v>261.51</v>
      </c>
      <c r="BE7" s="25">
        <v>483.65</v>
      </c>
      <c r="BF7" s="25">
        <v>461.41</v>
      </c>
      <c r="BG7" s="25">
        <v>434.11</v>
      </c>
      <c r="BH7" s="25">
        <v>413.31</v>
      </c>
      <c r="BI7" s="25">
        <v>383.44</v>
      </c>
      <c r="BJ7" s="25">
        <v>373.69</v>
      </c>
      <c r="BK7" s="25">
        <v>370.12</v>
      </c>
      <c r="BL7" s="25">
        <v>371.65</v>
      </c>
      <c r="BM7" s="25">
        <v>397.1</v>
      </c>
      <c r="BN7" s="25">
        <v>379.91</v>
      </c>
      <c r="BO7" s="25">
        <v>265.16000000000003</v>
      </c>
      <c r="BP7" s="25">
        <v>85.22</v>
      </c>
      <c r="BQ7" s="25">
        <v>85.05</v>
      </c>
      <c r="BR7" s="25">
        <v>88.86</v>
      </c>
      <c r="BS7" s="25">
        <v>85.23</v>
      </c>
      <c r="BT7" s="25">
        <v>83.9</v>
      </c>
      <c r="BU7" s="25">
        <v>99.87</v>
      </c>
      <c r="BV7" s="25">
        <v>100.42</v>
      </c>
      <c r="BW7" s="25">
        <v>98.77</v>
      </c>
      <c r="BX7" s="25">
        <v>95.79</v>
      </c>
      <c r="BY7" s="25">
        <v>98.3</v>
      </c>
      <c r="BZ7" s="25">
        <v>102.35</v>
      </c>
      <c r="CA7" s="25">
        <v>237.41</v>
      </c>
      <c r="CB7" s="25">
        <v>237.97</v>
      </c>
      <c r="CC7" s="25">
        <v>228.05</v>
      </c>
      <c r="CD7" s="25">
        <v>232.52</v>
      </c>
      <c r="CE7" s="25">
        <v>236.58</v>
      </c>
      <c r="CF7" s="25">
        <v>171.81</v>
      </c>
      <c r="CG7" s="25">
        <v>171.67</v>
      </c>
      <c r="CH7" s="25">
        <v>173.67</v>
      </c>
      <c r="CI7" s="25">
        <v>171.13</v>
      </c>
      <c r="CJ7" s="25">
        <v>173.7</v>
      </c>
      <c r="CK7" s="25">
        <v>167.74</v>
      </c>
      <c r="CL7" s="25">
        <v>45.37</v>
      </c>
      <c r="CM7" s="25">
        <v>44.32</v>
      </c>
      <c r="CN7" s="25">
        <v>44.04</v>
      </c>
      <c r="CO7" s="25">
        <v>43.99</v>
      </c>
      <c r="CP7" s="25">
        <v>43.44</v>
      </c>
      <c r="CQ7" s="25">
        <v>60.03</v>
      </c>
      <c r="CR7" s="25">
        <v>59.74</v>
      </c>
      <c r="CS7" s="25">
        <v>59.67</v>
      </c>
      <c r="CT7" s="25">
        <v>60.12</v>
      </c>
      <c r="CU7" s="25">
        <v>60.34</v>
      </c>
      <c r="CV7" s="25">
        <v>60.29</v>
      </c>
      <c r="CW7" s="25">
        <v>84.39</v>
      </c>
      <c r="CX7" s="25">
        <v>84.98</v>
      </c>
      <c r="CY7" s="25">
        <v>84.81</v>
      </c>
      <c r="CZ7" s="25">
        <v>84.57</v>
      </c>
      <c r="DA7" s="25">
        <v>84.33</v>
      </c>
      <c r="DB7" s="25">
        <v>84.81</v>
      </c>
      <c r="DC7" s="25">
        <v>84.8</v>
      </c>
      <c r="DD7" s="25">
        <v>84.6</v>
      </c>
      <c r="DE7" s="25">
        <v>84.24</v>
      </c>
      <c r="DF7" s="25">
        <v>84.19</v>
      </c>
      <c r="DG7" s="25">
        <v>90.12</v>
      </c>
      <c r="DH7" s="25">
        <v>41.16</v>
      </c>
      <c r="DI7" s="25">
        <v>42.86</v>
      </c>
      <c r="DJ7" s="25">
        <v>44.61</v>
      </c>
      <c r="DK7" s="25">
        <v>46.35</v>
      </c>
      <c r="DL7" s="25">
        <v>48.06</v>
      </c>
      <c r="DM7" s="25">
        <v>47.28</v>
      </c>
      <c r="DN7" s="25">
        <v>47.66</v>
      </c>
      <c r="DO7" s="25">
        <v>48.17</v>
      </c>
      <c r="DP7" s="25">
        <v>48.83</v>
      </c>
      <c r="DQ7" s="25">
        <v>49.96</v>
      </c>
      <c r="DR7" s="25">
        <v>50.88</v>
      </c>
      <c r="DS7" s="25">
        <v>20.97</v>
      </c>
      <c r="DT7" s="25">
        <v>21.66</v>
      </c>
      <c r="DU7" s="25">
        <v>21.16</v>
      </c>
      <c r="DV7" s="25">
        <v>21.88</v>
      </c>
      <c r="DW7" s="25">
        <v>21.45</v>
      </c>
      <c r="DX7" s="25">
        <v>12.19</v>
      </c>
      <c r="DY7" s="25">
        <v>15.1</v>
      </c>
      <c r="DZ7" s="25">
        <v>17.12</v>
      </c>
      <c r="EA7" s="25">
        <v>18.18</v>
      </c>
      <c r="EB7" s="25">
        <v>19.32</v>
      </c>
      <c r="EC7" s="25">
        <v>22.3</v>
      </c>
      <c r="ED7" s="25">
        <v>0.41</v>
      </c>
      <c r="EE7" s="25">
        <v>0.32</v>
      </c>
      <c r="EF7" s="25">
        <v>0.3</v>
      </c>
      <c r="EG7" s="25">
        <v>0.27</v>
      </c>
      <c r="EH7" s="25">
        <v>0.25</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2023-01-18T00:52:53Z</cp:lastPrinted>
  <dcterms:created xsi:type="dcterms:W3CDTF">2022-12-01T00:56:48Z</dcterms:created>
  <dcterms:modified xsi:type="dcterms:W3CDTF">2023-02-27T08:21:01Z</dcterms:modified>
  <cp:category/>
</cp:coreProperties>
</file>