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S-NAS01\zaisei\☆財政課共有(新)\R6年度\04 照会回答\02 県市町村課\R070306【事務連絡】公営企業に係る経営比較分析表（令和５年度決算）の公表について\"/>
    </mc:Choice>
  </mc:AlternateContent>
  <xr:revisionPtr revIDLastSave="0" documentId="13_ncr:1_{86D4F210-95F2-47F7-870E-44D85A3B126E}" xr6:coauthVersionLast="47" xr6:coauthVersionMax="47" xr10:uidLastSave="{00000000-0000-0000-0000-000000000000}"/>
  <workbookProtection workbookAlgorithmName="SHA-512" workbookHashValue="pBI5MM+SPrzJqAgWXvjFmEFVoG7azdpn5wE7UBhK3Ln9vMfeWx+xgRSW8PNUzVqvSfy79a+gnoxn/zH7yiueDQ==" workbookSaltValue="Ww31YGBb5viTPGt3usMrRw==" workbookSpinCount="100000" lockStructure="1"/>
  <bookViews>
    <workbookView xWindow="-28920" yWindow="-471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W10" i="4" s="1"/>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5" i="4"/>
  <c r="E85" i="4"/>
  <c r="AT10" i="4"/>
  <c r="I10" i="4"/>
  <c r="B10" i="4"/>
  <c r="BB8" i="4"/>
  <c r="AT8" i="4"/>
  <c r="AL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<sst xmlns="http://schemas.openxmlformats.org/spreadsheetml/2006/main" count="228" uniqueCount="112">
  <si>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</si>
  <si>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</si>
  <si>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</si>
  <si>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</si>
  <si>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</si>
  <si>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</si>
  <si>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</si>
  <si>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</si>
  <si>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</si>
  <si>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</si>
  <si>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</si>
  <si>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</si>
  <si>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</si>
  <si>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</si>
  <si>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</si>
  <si>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</si>
  <si>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</si>
  <si>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</si>
  <si>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</si>
  <si>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</si>
  <si>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</si>
  <si>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</si>
  <si>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</si>
  <si>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</si>
  <si>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</si>
  <si>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</si>
  <si>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</si>
  <si>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</si>
  <si>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</si>
  <si>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</si>
  <si>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</si>
  <si>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</si>
  <si>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</si>
  <si>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</si>
  <si>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</si>
  <si>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</si>
  <si>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</si>
  <si>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</si>
  <si>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</si>
  <si>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</si>
  <si>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</si>
  <si>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</si>
  <si>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</si>
  <si>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</si>
  <si>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</si>
  <si>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</si>
  <si>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</si>
  <si>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</si>
  <si>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</si>
  <si>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</si>
  <si>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</si>
  <si>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</si>
  <si>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</si>
  <si>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</si>
  <si>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</si>
  <si>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</si>
  <si>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</si>
  <si>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</si>
  <si>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</si>
  <si>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</si>
  <si>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</si>
  <si>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</si>
  <si>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</si>
  <si>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</si>
  <si>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</si>
  <si>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</si>
  <si>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</si>
  <si>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</si>
  <si>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</si>
  <si>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</si>
  <si>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</si>
  <si>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</si>
  <si>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</si>
  <si>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</si>
  <si>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</si>
  <si>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</si>
  <si>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</si>
  <si>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</si>
  <si>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</si>
  <si>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</si>
  <si>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</si>
  <si>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</si>
  <si>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</si>
  <si>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</si>
  <si>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</si>
  <si>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</si>
  <si>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</si>
  <si>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</si>
  <si>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</si>
  <si>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</si>
  <si>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</si>
  <si>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</si>
  <si>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</si>
  <si>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</si>
  <si>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</si>
  <si>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</si>
  <si>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</si>
  <si>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</si>
  <si>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</si>
  <si>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</si>
  <si>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</si>
  <si>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</si>
  <si>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</si>
  <si>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</si>
  <si>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</si>
  <si>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</si>
  <si>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</si>
  <si>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</si>
  <si>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</si>
  <si>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給水量が減少し経営状況も悪化するなか、約20年間、水道料金を維持してきましたが、令和４年７月に料金改定を行いました。
　これは、三浦市水道事業の将来100年間を推計した結果をもとに、直近10年の実施計画である「三浦市水道ビジョン」を策定し将来を示すことで、料金改定について理解を得られたと考えています。
　今後は、実施計画である「三浦市水道ビジョン」の目標を達成していくことで、経営の健全化を図り、安全な水の安定供給に努めます。</t>
    <phoneticPr fontId="4"/>
  </si>
  <si>
    <t>　①経常収支比率、③流動比率、⑤料金回収率のいずれも100％未満の水準となっており、依然として厳しい経営状況となっています。
　令和４年７月に20年ぶりとなる水道料金の改定を実施しましたが、コロナ禍に伴う使用者の負担軽減のため段階的な値上げとしました。（令和４年７月から令和６年３月までは令和４年６月の料金と比べ10％の値上げ。令和６年４月以降は令和４年６月の料金と比べ26％の値上げ。）
　冒頭のとおり①経常収支比率、③流動比率、⑤料金回収率はともに100％に満たないものの、前年度と比較すると①経常収支比率は1.35％、③流動比率は16.49％、⑤料金回収率は2.7％改善しており、料金値上げの効果を今後も注視していく必要があります。
　⑥給水原価が類似団体内で高い要因は、地形的、水源的な事情から受水費及び減価償却費の占める割合が高い点にあります。
　⑦施設利用率が低い要因は、過去において施設整備を行った際の想定給水人口に対し、現状の給水人口が大きく下回ったことによるものです。
　⑧有収率の向上にあたっては、使用者の所有地内で発生した漏水に関し市で負担する範囲を広げ、漏水の早期修繕を行うこととしましたが、令和５年度は前年度よりも下回る結果となりました。今後も漏水調査による漏水の発見、老朽管更新率の向上を図る必要があります。</t>
    <rPh sb="299" eb="301">
      <t>リョウキン</t>
    </rPh>
    <rPh sb="302" eb="304">
      <t>コンゴ</t>
    </rPh>
    <phoneticPr fontId="4"/>
  </si>
  <si>
    <t>　管路経年化率は前年度比で0.52％減少し、管路更新率も前年度より0.23％増加し0.54％となり、いずれも平均値より高水準となりました。
　本年度は、実施計画「三浦市水道ビジョン」の目標である、年間の老朽管更新率0.5％を達成することができました。今後も計画的な老朽管更新を実施し、目標達成に努めます。</t>
    <rPh sb="54" eb="57">
      <t>ヘイキンチ</t>
    </rPh>
    <rPh sb="59" eb="62">
      <t>コウスイジュン</t>
    </rPh>
    <rPh sb="71" eb="74">
      <t>ホンネンド</t>
    </rPh>
    <rPh sb="98" eb="100">
      <t>ネンカン</t>
    </rPh>
    <rPh sb="101" eb="104">
      <t>ロウキュウカン</t>
    </rPh>
    <rPh sb="112" eb="114">
      <t>タッセイ</t>
    </rPh>
    <rPh sb="125" eb="127">
      <t>コンゴ</t>
    </rPh>
    <rPh sb="138" eb="14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</si>
</sst>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c:v>
                </c:pt>
                <c:pt idx="1">
                  <c:v>0.27</c:v>
                </c:pt>
                <c:pt idx="2">
                  <c:v>0.25</c:v>
                </c:pt>
                <c:pt idx="3">
                  <c:v>0.31</c:v>
                </c:pt>
                <c:pt idx="4">
                  <c:v>0.54</c:v>
                </c:pt>
              </c:numCache>
            </c:numRef>
          </c:val>
          <c:extLst>
            <c:ext xmlns:c16="http://schemas.microsoft.com/office/drawing/2014/chart" uri="{C3380CC4-5D6E-409C-BE32-E72D297353CC}">
              <c16:uniqueId val="{00000000-54CE-4F3F-93F5-96F6963C8BC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54CE-4F3F-93F5-96F6963C8BC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44.04</c:v>
                </c:pt>
                <c:pt idx="1">
                  <c:v>43.99</c:v>
                </c:pt>
                <c:pt idx="2">
                  <c:v>43.44</c:v>
                </c:pt>
                <c:pt idx="3">
                  <c:v>41.95</c:v>
                </c:pt>
                <c:pt idx="4">
                  <c:v>41.21</c:v>
                </c:pt>
              </c:numCache>
            </c:numRef>
          </c:val>
          <c:extLst>
            <c:ext xmlns:c16="http://schemas.microsoft.com/office/drawing/2014/chart" uri="{C3380CC4-5D6E-409C-BE32-E72D297353CC}">
              <c16:uniqueId val="{00000000-9912-4909-BFFD-688FE8D3FB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9912-4909-BFFD-688FE8D3FB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84.81</c:v>
                </c:pt>
                <c:pt idx="1">
                  <c:v>84.57</c:v>
                </c:pt>
                <c:pt idx="2">
                  <c:v>84.33</c:v>
                </c:pt>
                <c:pt idx="3">
                  <c:v>83.92</c:v>
                </c:pt>
                <c:pt idx="4">
                  <c:v>83.59</c:v>
                </c:pt>
              </c:numCache>
            </c:numRef>
          </c:val>
          <c:extLst>
            <c:ext xmlns:c16="http://schemas.microsoft.com/office/drawing/2014/chart" uri="{C3380CC4-5D6E-409C-BE32-E72D297353CC}">
              <c16:uniqueId val="{00000000-5664-46D8-9877-989657B391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5664-46D8-9877-989657B391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92.93</c:v>
                </c:pt>
                <c:pt idx="1">
                  <c:v>89.12</c:v>
                </c:pt>
                <c:pt idx="2">
                  <c:v>87.79</c:v>
                </c:pt>
                <c:pt idx="3">
                  <c:v>90.87</c:v>
                </c:pt>
                <c:pt idx="4">
                  <c:v>92.22</c:v>
                </c:pt>
              </c:numCache>
            </c:numRef>
          </c:val>
          <c:extLst>
            <c:ext xmlns:c16="http://schemas.microsoft.com/office/drawing/2014/chart" uri="{C3380CC4-5D6E-409C-BE32-E72D297353CC}">
              <c16:uniqueId val="{00000000-1653-4790-A530-5381A1F6BC3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1653-4790-A530-5381A1F6BC3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44.61</c:v>
                </c:pt>
                <c:pt idx="1">
                  <c:v>46.35</c:v>
                </c:pt>
                <c:pt idx="2">
                  <c:v>48.06</c:v>
                </c:pt>
                <c:pt idx="3">
                  <c:v>49.33</c:v>
                </c:pt>
                <c:pt idx="4">
                  <c:v>50.77</c:v>
                </c:pt>
              </c:numCache>
            </c:numRef>
          </c:val>
          <c:extLst>
            <c:ext xmlns:c16="http://schemas.microsoft.com/office/drawing/2014/chart" uri="{C3380CC4-5D6E-409C-BE32-E72D297353CC}">
              <c16:uniqueId val="{00000000-2F0E-4A9F-8DC5-7985C1505EE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2F0E-4A9F-8DC5-7985C1505EE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21.16</c:v>
                </c:pt>
                <c:pt idx="1">
                  <c:v>21.88</c:v>
                </c:pt>
                <c:pt idx="2">
                  <c:v>21.45</c:v>
                </c:pt>
                <c:pt idx="3">
                  <c:v>21.18</c:v>
                </c:pt>
                <c:pt idx="4">
                  <c:v>20.66</c:v>
                </c:pt>
              </c:numCache>
            </c:numRef>
          </c:val>
          <c:extLst>
            <c:ext xmlns:c16="http://schemas.microsoft.com/office/drawing/2014/chart" uri="{C3380CC4-5D6E-409C-BE32-E72D297353CC}">
              <c16:uniqueId val="{00000000-D733-4373-A42C-B5E2B17354C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D733-4373-A42C-B5E2B17354C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98-49FC-88AF-23270FD4442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8698-49FC-88AF-23270FD4442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62.45</c:v>
                </c:pt>
                <c:pt idx="1">
                  <c:v>52.27</c:v>
                </c:pt>
                <c:pt idx="2">
                  <c:v>49.14</c:v>
                </c:pt>
                <c:pt idx="3">
                  <c:v>46.02</c:v>
                </c:pt>
                <c:pt idx="4">
                  <c:v>62.51</c:v>
                </c:pt>
              </c:numCache>
            </c:numRef>
          </c:val>
          <c:extLst>
            <c:ext xmlns:c16="http://schemas.microsoft.com/office/drawing/2014/chart" uri="{C3380CC4-5D6E-409C-BE32-E72D297353CC}">
              <c16:uniqueId val="{00000000-B86F-4B27-8916-902A0F8DCF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B86F-4B27-8916-902A0F8DCF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434.11</c:v>
                </c:pt>
                <c:pt idx="1">
                  <c:v>413.31</c:v>
                </c:pt>
                <c:pt idx="2">
                  <c:v>383.44</c:v>
                </c:pt>
                <c:pt idx="3">
                  <c:v>348.06</c:v>
                </c:pt>
                <c:pt idx="4">
                  <c:v>325.14999999999998</c:v>
                </c:pt>
              </c:numCache>
            </c:numRef>
          </c:val>
          <c:extLst>
            <c:ext xmlns:c16="http://schemas.microsoft.com/office/drawing/2014/chart" uri="{C3380CC4-5D6E-409C-BE32-E72D297353CC}">
              <c16:uniqueId val="{00000000-E17D-4FDC-A413-E177860575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E17D-4FDC-A413-E177860575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88.86</c:v>
                </c:pt>
                <c:pt idx="1">
                  <c:v>85.23</c:v>
                </c:pt>
                <c:pt idx="2">
                  <c:v>83.9</c:v>
                </c:pt>
                <c:pt idx="3">
                  <c:v>85.7</c:v>
                </c:pt>
                <c:pt idx="4">
                  <c:v>88.4</c:v>
                </c:pt>
              </c:numCache>
            </c:numRef>
          </c:val>
          <c:extLst>
            <c:ext xmlns:c16="http://schemas.microsoft.com/office/drawing/2014/chart" uri="{C3380CC4-5D6E-409C-BE32-E72D297353CC}">
              <c16:uniqueId val="{00000000-856A-4CCF-BAE9-F28BD7A607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856A-4CCF-BAE9-F28BD7A607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228.05</c:v>
                </c:pt>
                <c:pt idx="1">
                  <c:v>232.52</c:v>
                </c:pt>
                <c:pt idx="2">
                  <c:v>236.58</c:v>
                </c:pt>
                <c:pt idx="3">
                  <c:v>247.07</c:v>
                </c:pt>
                <c:pt idx="4">
                  <c:v>249.03</c:v>
                </c:pt>
              </c:numCache>
            </c:numRef>
          </c:val>
          <c:extLst>
            <c:ext xmlns:c16="http://schemas.microsoft.com/office/drawing/2014/chart" uri="{C3380CC4-5D6E-409C-BE32-E72D297353CC}">
              <c16:uniqueId val="{00000000-E012-4C0E-8A4F-4F0E98BD47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E012-4C0E-8A4F-4F0E98BD47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神奈川県　三浦市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40578</v>
      </c>
      <c r="AM8" s="44"/>
      <c r="AN8" s="44"/>
      <c r="AO8" s="44"/>
      <c r="AP8" s="44"/>
      <c r="AQ8" s="44"/>
      <c r="AR8" s="44"/>
      <c r="AS8" s="44"/>
      <c r="AT8" s="45">
        <f>データ!$S$6</f>
        <v>17.28</v>
      </c>
      <c r="AU8" s="46"/>
      <c r="AV8" s="46"/>
      <c r="AW8" s="46"/>
      <c r="AX8" s="46"/>
      <c r="AY8" s="46"/>
      <c r="AZ8" s="46"/>
      <c r="BA8" s="46"/>
      <c r="BB8" s="47">
        <f>データ!$T$6</f>
        <v>2348.2600000000002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75.64</v>
      </c>
      <c r="J10" s="46"/>
      <c r="K10" s="46"/>
      <c r="L10" s="46"/>
      <c r="M10" s="46"/>
      <c r="N10" s="46"/>
      <c r="O10" s="80"/>
      <c r="P10" s="47">
        <f>データ!$P$6</f>
        <v>99.99</v>
      </c>
      <c r="Q10" s="47"/>
      <c r="R10" s="47"/>
      <c r="S10" s="47"/>
      <c r="T10" s="47"/>
      <c r="U10" s="47"/>
      <c r="V10" s="47"/>
      <c r="W10" s="44">
        <f>データ!$Q$6</f>
        <v>3432</v>
      </c>
      <c r="X10" s="44"/>
      <c r="Y10" s="44"/>
      <c r="Z10" s="44"/>
      <c r="AA10" s="44"/>
      <c r="AB10" s="44"/>
      <c r="AC10" s="44"/>
      <c r="AD10" s="2"/>
      <c r="AE10" s="2"/>
      <c r="AF10" s="2"/>
      <c r="AG10" s="2"/>
      <c r="AH10" s="2"/>
      <c r="AI10" s="2"/>
      <c r="AJ10" s="2"/>
      <c r="AK10" s="2"/>
      <c r="AL10" s="44">
        <f>データ!$U$6</f>
        <v>40272</v>
      </c>
      <c r="AM10" s="44"/>
      <c r="AN10" s="44"/>
      <c r="AO10" s="44"/>
      <c r="AP10" s="44"/>
      <c r="AQ10" s="44"/>
      <c r="AR10" s="44"/>
      <c r="AS10" s="44"/>
      <c r="AT10" s="45">
        <f>データ!$V$6</f>
        <v>32.049999999999997</v>
      </c>
      <c r="AU10" s="46"/>
      <c r="AV10" s="46"/>
      <c r="AW10" s="46"/>
      <c r="AX10" s="46"/>
      <c r="AY10" s="46"/>
      <c r="AZ10" s="46"/>
      <c r="BA10" s="46"/>
      <c r="BB10" s="47">
        <f>データ!$W$6</f>
        <v>1256.54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9"/>
      <c r="BM48" s="90"/>
      <c r="BN48" s="90"/>
      <c r="BO48" s="90"/>
      <c r="BP48" s="90"/>
      <c r="BQ48" s="90"/>
      <c r="BR48" s="90"/>
      <c r="BS48" s="90"/>
      <c r="BT48" s="90"/>
      <c r="BU48" s="90"/>
      <c r="BV48" s="90"/>
      <c r="BW48" s="90"/>
      <c r="BX48" s="90"/>
      <c r="BY48" s="90"/>
      <c r="BZ48" s="9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9"/>
      <c r="BM49" s="90"/>
      <c r="BN49" s="90"/>
      <c r="BO49" s="90"/>
      <c r="BP49" s="90"/>
      <c r="BQ49" s="90"/>
      <c r="BR49" s="90"/>
      <c r="BS49" s="90"/>
      <c r="BT49" s="90"/>
      <c r="BU49" s="90"/>
      <c r="BV49" s="90"/>
      <c r="BW49" s="90"/>
      <c r="BX49" s="90"/>
      <c r="BY49" s="90"/>
      <c r="BZ49" s="9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9"/>
      <c r="BM50" s="90"/>
      <c r="BN50" s="90"/>
      <c r="BO50" s="90"/>
      <c r="BP50" s="90"/>
      <c r="BQ50" s="90"/>
      <c r="BR50" s="90"/>
      <c r="BS50" s="90"/>
      <c r="BT50" s="90"/>
      <c r="BU50" s="90"/>
      <c r="BV50" s="90"/>
      <c r="BW50" s="90"/>
      <c r="BX50" s="90"/>
      <c r="BY50" s="90"/>
      <c r="BZ50" s="9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9"/>
      <c r="BM51" s="90"/>
      <c r="BN51" s="90"/>
      <c r="BO51" s="90"/>
      <c r="BP51" s="90"/>
      <c r="BQ51" s="90"/>
      <c r="BR51" s="90"/>
      <c r="BS51" s="90"/>
      <c r="BT51" s="90"/>
      <c r="BU51" s="90"/>
      <c r="BV51" s="90"/>
      <c r="BW51" s="90"/>
      <c r="BX51" s="90"/>
      <c r="BY51" s="90"/>
      <c r="BZ51" s="9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9"/>
      <c r="BM52" s="90"/>
      <c r="BN52" s="90"/>
      <c r="BO52" s="90"/>
      <c r="BP52" s="90"/>
      <c r="BQ52" s="90"/>
      <c r="BR52" s="90"/>
      <c r="BS52" s="90"/>
      <c r="BT52" s="90"/>
      <c r="BU52" s="90"/>
      <c r="BV52" s="90"/>
      <c r="BW52" s="90"/>
      <c r="BX52" s="90"/>
      <c r="BY52" s="90"/>
      <c r="BZ52" s="9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9"/>
      <c r="BM53" s="90"/>
      <c r="BN53" s="90"/>
      <c r="BO53" s="90"/>
      <c r="BP53" s="90"/>
      <c r="BQ53" s="90"/>
      <c r="BR53" s="90"/>
      <c r="BS53" s="90"/>
      <c r="BT53" s="90"/>
      <c r="BU53" s="90"/>
      <c r="BV53" s="90"/>
      <c r="BW53" s="90"/>
      <c r="BX53" s="90"/>
      <c r="BY53" s="90"/>
      <c r="BZ53" s="9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9"/>
      <c r="BM54" s="90"/>
      <c r="BN54" s="90"/>
      <c r="BO54" s="90"/>
      <c r="BP54" s="90"/>
      <c r="BQ54" s="90"/>
      <c r="BR54" s="90"/>
      <c r="BS54" s="90"/>
      <c r="BT54" s="90"/>
      <c r="BU54" s="90"/>
      <c r="BV54" s="90"/>
      <c r="BW54" s="90"/>
      <c r="BX54" s="90"/>
      <c r="BY54" s="90"/>
      <c r="BZ54" s="9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9"/>
      <c r="BM55" s="90"/>
      <c r="BN55" s="90"/>
      <c r="BO55" s="90"/>
      <c r="BP55" s="90"/>
      <c r="BQ55" s="90"/>
      <c r="BR55" s="90"/>
      <c r="BS55" s="90"/>
      <c r="BT55" s="90"/>
      <c r="BU55" s="90"/>
      <c r="BV55" s="90"/>
      <c r="BW55" s="90"/>
      <c r="BX55" s="90"/>
      <c r="BY55" s="90"/>
      <c r="BZ55" s="9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9"/>
      <c r="BM56" s="90"/>
      <c r="BN56" s="90"/>
      <c r="BO56" s="90"/>
      <c r="BP56" s="90"/>
      <c r="BQ56" s="90"/>
      <c r="BR56" s="90"/>
      <c r="BS56" s="90"/>
      <c r="BT56" s="90"/>
      <c r="BU56" s="90"/>
      <c r="BV56" s="90"/>
      <c r="BW56" s="90"/>
      <c r="BX56" s="90"/>
      <c r="BY56" s="90"/>
      <c r="BZ56" s="9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9"/>
      <c r="BM57" s="90"/>
      <c r="BN57" s="90"/>
      <c r="BO57" s="90"/>
      <c r="BP57" s="90"/>
      <c r="BQ57" s="90"/>
      <c r="BR57" s="90"/>
      <c r="BS57" s="90"/>
      <c r="BT57" s="90"/>
      <c r="BU57" s="90"/>
      <c r="BV57" s="90"/>
      <c r="BW57" s="90"/>
      <c r="BX57" s="90"/>
      <c r="BY57" s="90"/>
      <c r="BZ57" s="9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9"/>
      <c r="BM58" s="90"/>
      <c r="BN58" s="90"/>
      <c r="BO58" s="90"/>
      <c r="BP58" s="90"/>
      <c r="BQ58" s="90"/>
      <c r="BR58" s="90"/>
      <c r="BS58" s="90"/>
      <c r="BT58" s="90"/>
      <c r="BU58" s="90"/>
      <c r="BV58" s="90"/>
      <c r="BW58" s="90"/>
      <c r="BX58" s="90"/>
      <c r="BY58" s="90"/>
      <c r="BZ58" s="9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9"/>
      <c r="BM59" s="90"/>
      <c r="BN59" s="90"/>
      <c r="BO59" s="90"/>
      <c r="BP59" s="90"/>
      <c r="BQ59" s="90"/>
      <c r="BR59" s="90"/>
      <c r="BS59" s="90"/>
      <c r="BT59" s="90"/>
      <c r="BU59" s="90"/>
      <c r="BV59" s="90"/>
      <c r="BW59" s="90"/>
      <c r="BX59" s="90"/>
      <c r="BY59" s="90"/>
      <c r="BZ59" s="91"/>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9"/>
      <c r="BM60" s="90"/>
      <c r="BN60" s="90"/>
      <c r="BO60" s="90"/>
      <c r="BP60" s="90"/>
      <c r="BQ60" s="90"/>
      <c r="BR60" s="90"/>
      <c r="BS60" s="90"/>
      <c r="BT60" s="90"/>
      <c r="BU60" s="90"/>
      <c r="BV60" s="90"/>
      <c r="BW60" s="90"/>
      <c r="BX60" s="90"/>
      <c r="BY60" s="90"/>
      <c r="BZ60" s="91"/>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9"/>
      <c r="BM61" s="90"/>
      <c r="BN61" s="90"/>
      <c r="BO61" s="90"/>
      <c r="BP61" s="90"/>
      <c r="BQ61" s="90"/>
      <c r="BR61" s="90"/>
      <c r="BS61" s="90"/>
      <c r="BT61" s="90"/>
      <c r="BU61" s="90"/>
      <c r="BV61" s="90"/>
      <c r="BW61" s="90"/>
      <c r="BX61" s="90"/>
      <c r="BY61" s="90"/>
      <c r="BZ61" s="9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9"/>
      <c r="BM62" s="90"/>
      <c r="BN62" s="90"/>
      <c r="BO62" s="90"/>
      <c r="BP62" s="90"/>
      <c r="BQ62" s="90"/>
      <c r="BR62" s="90"/>
      <c r="BS62" s="90"/>
      <c r="BT62" s="90"/>
      <c r="BU62" s="90"/>
      <c r="BV62" s="90"/>
      <c r="BW62" s="90"/>
      <c r="BX62" s="90"/>
      <c r="BY62" s="90"/>
      <c r="BZ62" s="9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v9e9Ajv71eAy+PAzSJgAJFUPJMvzORP4kLPtT6Zwp2z38TrD21BQeJyit4huIZ1gUSXpvXE9X5dLeJecawrww==" saltValue="OnoAV0B+mj9gzZVsxEaVL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&amp;R&amp;Z&amp;F&amp;A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142107</v>
      </c>
      <c r="D6" s="20">
        <f t="shared" si="3"/>
        <v>46</v>
      </c>
      <c r="E6" s="20">
        <f t="shared" si="3"/>
        <v>1</v>
      </c>
      <c r="F6" s="20">
        <f t="shared" si="3"/>
        <v>0</v>
      </c>
      <c r="G6" s="20">
        <f t="shared" si="3"/>
        <v>1</v>
      </c>
      <c r="H6" s="20" t="str">
        <f t="shared" si="3"/>
        <v>神奈川県　三浦市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75.64</v>
      </c>
      <c r="P6" s="21">
        <f t="shared" si="3"/>
        <v>99.99</v>
      </c>
      <c r="Q6" s="21">
        <f t="shared" si="3"/>
        <v>3432</v>
      </c>
      <c r="R6" s="21">
        <f t="shared" si="3"/>
        <v>40578</v>
      </c>
      <c r="S6" s="21">
        <f t="shared" si="3"/>
        <v>17.28</v>
      </c>
      <c r="T6" s="21">
        <f t="shared" si="3"/>
        <v>2348.2600000000002</v>
      </c>
      <c r="U6" s="21">
        <f t="shared" si="3"/>
        <v>40272</v>
      </c>
      <c r="V6" s="21">
        <f t="shared" si="3"/>
        <v>32.049999999999997</v>
      </c>
      <c r="W6" s="21">
        <f t="shared" si="3"/>
        <v>1256.54</v>
      </c>
      <c r="X6" s="22">
        <f>IF(X7="",NA(),X7)</f>
        <v>92.93</v>
      </c>
      <c r="Y6" s="22">
        <f t="shared" ref="Y6:AG6" si="4">IF(Y7="",NA(),Y7)</f>
        <v>89.12</v>
      </c>
      <c r="Z6" s="22">
        <f t="shared" si="4"/>
        <v>87.79</v>
      </c>
      <c r="AA6" s="22">
        <f t="shared" si="4"/>
        <v>90.87</v>
      </c>
      <c r="AB6" s="22">
        <f t="shared" si="4"/>
        <v>92.22</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62.45</v>
      </c>
      <c r="AU6" s="22">
        <f t="shared" ref="AU6:BC6" si="6">IF(AU7="",NA(),AU7)</f>
        <v>52.27</v>
      </c>
      <c r="AV6" s="22">
        <f t="shared" si="6"/>
        <v>49.14</v>
      </c>
      <c r="AW6" s="22">
        <f t="shared" si="6"/>
        <v>46.02</v>
      </c>
      <c r="AX6" s="22">
        <f t="shared" si="6"/>
        <v>62.51</v>
      </c>
      <c r="AY6" s="22">
        <f t="shared" si="6"/>
        <v>365.18</v>
      </c>
      <c r="AZ6" s="22">
        <f t="shared" si="6"/>
        <v>327.77</v>
      </c>
      <c r="BA6" s="22">
        <f t="shared" si="6"/>
        <v>338.02</v>
      </c>
      <c r="BB6" s="22">
        <f t="shared" si="6"/>
        <v>345.94</v>
      </c>
      <c r="BC6" s="22">
        <f t="shared" si="6"/>
        <v>329.7</v>
      </c>
      <c r="BD6" s="21" t="str">
        <f>IF(BD7="","",IF(BD7="-","【-】","【"&amp;SUBSTITUTE(TEXT(BD7,"#,##0.00"),"-","△")&amp;"】"))</f>
        <v>【243.36】</v>
      </c>
      <c r="BE6" s="22">
        <f>IF(BE7="",NA(),BE7)</f>
        <v>434.11</v>
      </c>
      <c r="BF6" s="22">
        <f t="shared" ref="BF6:BN6" si="7">IF(BF7="",NA(),BF7)</f>
        <v>413.31</v>
      </c>
      <c r="BG6" s="22">
        <f t="shared" si="7"/>
        <v>383.44</v>
      </c>
      <c r="BH6" s="22">
        <f t="shared" si="7"/>
        <v>348.06</v>
      </c>
      <c r="BI6" s="22">
        <f t="shared" si="7"/>
        <v>325.14999999999998</v>
      </c>
      <c r="BJ6" s="22">
        <f t="shared" si="7"/>
        <v>371.65</v>
      </c>
      <c r="BK6" s="22">
        <f t="shared" si="7"/>
        <v>397.1</v>
      </c>
      <c r="BL6" s="22">
        <f t="shared" si="7"/>
        <v>379.91</v>
      </c>
      <c r="BM6" s="22">
        <f t="shared" si="7"/>
        <v>386.61</v>
      </c>
      <c r="BN6" s="22">
        <f t="shared" si="7"/>
        <v>381.56</v>
      </c>
      <c r="BO6" s="21" t="str">
        <f>IF(BO7="","",IF(BO7="-","【-】","【"&amp;SUBSTITUTE(TEXT(BO7,"#,##0.00"),"-","△")&amp;"】"))</f>
        <v>【265.93】</v>
      </c>
      <c r="BP6" s="22">
        <f>IF(BP7="",NA(),BP7)</f>
        <v>88.86</v>
      </c>
      <c r="BQ6" s="22">
        <f t="shared" ref="BQ6:BY6" si="8">IF(BQ7="",NA(),BQ7)</f>
        <v>85.23</v>
      </c>
      <c r="BR6" s="22">
        <f t="shared" si="8"/>
        <v>83.9</v>
      </c>
      <c r="BS6" s="22">
        <f t="shared" si="8"/>
        <v>85.7</v>
      </c>
      <c r="BT6" s="22">
        <f t="shared" si="8"/>
        <v>88.4</v>
      </c>
      <c r="BU6" s="22">
        <f t="shared" si="8"/>
        <v>98.77</v>
      </c>
      <c r="BV6" s="22">
        <f t="shared" si="8"/>
        <v>95.79</v>
      </c>
      <c r="BW6" s="22">
        <f t="shared" si="8"/>
        <v>98.3</v>
      </c>
      <c r="BX6" s="22">
        <f t="shared" si="8"/>
        <v>93.82</v>
      </c>
      <c r="BY6" s="22">
        <f t="shared" si="8"/>
        <v>95.04</v>
      </c>
      <c r="BZ6" s="21" t="str">
        <f>IF(BZ7="","",IF(BZ7="-","【-】","【"&amp;SUBSTITUTE(TEXT(BZ7,"#,##0.00"),"-","△")&amp;"】"))</f>
        <v>【97.82】</v>
      </c>
      <c r="CA6" s="22">
        <f>IF(CA7="",NA(),CA7)</f>
        <v>228.05</v>
      </c>
      <c r="CB6" s="22">
        <f t="shared" ref="CB6:CJ6" si="9">IF(CB7="",NA(),CB7)</f>
        <v>232.52</v>
      </c>
      <c r="CC6" s="22">
        <f t="shared" si="9"/>
        <v>236.58</v>
      </c>
      <c r="CD6" s="22">
        <f t="shared" si="9"/>
        <v>247.07</v>
      </c>
      <c r="CE6" s="22">
        <f t="shared" si="9"/>
        <v>249.03</v>
      </c>
      <c r="CF6" s="22">
        <f t="shared" si="9"/>
        <v>173.67</v>
      </c>
      <c r="CG6" s="22">
        <f t="shared" si="9"/>
        <v>171.13</v>
      </c>
      <c r="CH6" s="22">
        <f t="shared" si="9"/>
        <v>173.7</v>
      </c>
      <c r="CI6" s="22">
        <f t="shared" si="9"/>
        <v>178.94</v>
      </c>
      <c r="CJ6" s="22">
        <f t="shared" si="9"/>
        <v>180.19</v>
      </c>
      <c r="CK6" s="21" t="str">
        <f>IF(CK7="","",IF(CK7="-","【-】","【"&amp;SUBSTITUTE(TEXT(CK7,"#,##0.00"),"-","△")&amp;"】"))</f>
        <v>【177.56】</v>
      </c>
      <c r="CL6" s="22">
        <f>IF(CL7="",NA(),CL7)</f>
        <v>44.04</v>
      </c>
      <c r="CM6" s="22">
        <f t="shared" ref="CM6:CU6" si="10">IF(CM7="",NA(),CM7)</f>
        <v>43.99</v>
      </c>
      <c r="CN6" s="22">
        <f t="shared" si="10"/>
        <v>43.44</v>
      </c>
      <c r="CO6" s="22">
        <f t="shared" si="10"/>
        <v>41.95</v>
      </c>
      <c r="CP6" s="22">
        <f t="shared" si="10"/>
        <v>41.21</v>
      </c>
      <c r="CQ6" s="22">
        <f t="shared" si="10"/>
        <v>59.67</v>
      </c>
      <c r="CR6" s="22">
        <f t="shared" si="10"/>
        <v>60.12</v>
      </c>
      <c r="CS6" s="22">
        <f t="shared" si="10"/>
        <v>60.34</v>
      </c>
      <c r="CT6" s="22">
        <f t="shared" si="10"/>
        <v>59.54</v>
      </c>
      <c r="CU6" s="22">
        <f t="shared" si="10"/>
        <v>59.26</v>
      </c>
      <c r="CV6" s="21" t="str">
        <f>IF(CV7="","",IF(CV7="-","【-】","【"&amp;SUBSTITUTE(TEXT(CV7,"#,##0.00"),"-","△")&amp;"】"))</f>
        <v>【59.81】</v>
      </c>
      <c r="CW6" s="22">
        <f>IF(CW7="",NA(),CW7)</f>
        <v>84.81</v>
      </c>
      <c r="CX6" s="22">
        <f t="shared" ref="CX6:DF6" si="11">IF(CX7="",NA(),CX7)</f>
        <v>84.57</v>
      </c>
      <c r="CY6" s="22">
        <f t="shared" si="11"/>
        <v>84.33</v>
      </c>
      <c r="CZ6" s="22">
        <f t="shared" si="11"/>
        <v>83.92</v>
      </c>
      <c r="DA6" s="22">
        <f t="shared" si="11"/>
        <v>83.59</v>
      </c>
      <c r="DB6" s="22">
        <f t="shared" si="11"/>
        <v>84.6</v>
      </c>
      <c r="DC6" s="22">
        <f t="shared" si="11"/>
        <v>84.24</v>
      </c>
      <c r="DD6" s="22">
        <f t="shared" si="11"/>
        <v>84.19</v>
      </c>
      <c r="DE6" s="22">
        <f t="shared" si="11"/>
        <v>83.93</v>
      </c>
      <c r="DF6" s="22">
        <f t="shared" si="11"/>
        <v>83.84</v>
      </c>
      <c r="DG6" s="21" t="str">
        <f>IF(DG7="","",IF(DG7="-","【-】","【"&amp;SUBSTITUTE(TEXT(DG7,"#,##0.00"),"-","△")&amp;"】"))</f>
        <v>【89.42】</v>
      </c>
      <c r="DH6" s="22">
        <f>IF(DH7="",NA(),DH7)</f>
        <v>44.61</v>
      </c>
      <c r="DI6" s="22">
        <f t="shared" ref="DI6:DQ6" si="12">IF(DI7="",NA(),DI7)</f>
        <v>46.35</v>
      </c>
      <c r="DJ6" s="22">
        <f t="shared" si="12"/>
        <v>48.06</v>
      </c>
      <c r="DK6" s="22">
        <f t="shared" si="12"/>
        <v>49.33</v>
      </c>
      <c r="DL6" s="22">
        <f t="shared" si="12"/>
        <v>50.77</v>
      </c>
      <c r="DM6" s="22">
        <f t="shared" si="12"/>
        <v>48.17</v>
      </c>
      <c r="DN6" s="22">
        <f t="shared" si="12"/>
        <v>48.83</v>
      </c>
      <c r="DO6" s="22">
        <f t="shared" si="12"/>
        <v>49.96</v>
      </c>
      <c r="DP6" s="22">
        <f t="shared" si="12"/>
        <v>50.82</v>
      </c>
      <c r="DQ6" s="22">
        <f t="shared" si="12"/>
        <v>51.82</v>
      </c>
      <c r="DR6" s="21" t="str">
        <f>IF(DR7="","",IF(DR7="-","【-】","【"&amp;SUBSTITUTE(TEXT(DR7,"#,##0.00"),"-","△")&amp;"】"))</f>
        <v>【52.02】</v>
      </c>
      <c r="DS6" s="22">
        <f>IF(DS7="",NA(),DS7)</f>
        <v>21.16</v>
      </c>
      <c r="DT6" s="22">
        <f t="shared" ref="DT6:EB6" si="13">IF(DT7="",NA(),DT7)</f>
        <v>21.88</v>
      </c>
      <c r="DU6" s="22">
        <f t="shared" si="13"/>
        <v>21.45</v>
      </c>
      <c r="DV6" s="22">
        <f t="shared" si="13"/>
        <v>21.18</v>
      </c>
      <c r="DW6" s="22">
        <f t="shared" si="13"/>
        <v>20.66</v>
      </c>
      <c r="DX6" s="22">
        <f t="shared" si="13"/>
        <v>17.12</v>
      </c>
      <c r="DY6" s="22">
        <f t="shared" si="13"/>
        <v>18.18</v>
      </c>
      <c r="DZ6" s="22">
        <f t="shared" si="13"/>
        <v>19.32</v>
      </c>
      <c r="EA6" s="22">
        <f t="shared" si="13"/>
        <v>21.16</v>
      </c>
      <c r="EB6" s="22">
        <f t="shared" si="13"/>
        <v>22.72</v>
      </c>
      <c r="EC6" s="21" t="str">
        <f>IF(EC7="","",IF(EC7="-","【-】","【"&amp;SUBSTITUTE(TEXT(EC7,"#,##0.00"),"-","△")&amp;"】"))</f>
        <v>【25.37】</v>
      </c>
      <c r="ED6" s="22">
        <f>IF(ED7="",NA(),ED7)</f>
        <v>0.3</v>
      </c>
      <c r="EE6" s="22">
        <f t="shared" ref="EE6:EM6" si="14">IF(EE7="",NA(),EE7)</f>
        <v>0.27</v>
      </c>
      <c r="EF6" s="22">
        <f t="shared" si="14"/>
        <v>0.25</v>
      </c>
      <c r="EG6" s="22">
        <f t="shared" si="14"/>
        <v>0.31</v>
      </c>
      <c r="EH6" s="22">
        <f t="shared" si="14"/>
        <v>0.54</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142107</v>
      </c>
      <c r="D7" s="24">
        <v>46</v>
      </c>
      <c r="E7" s="24">
        <v>1</v>
      </c>
      <c r="F7" s="24">
        <v>0</v>
      </c>
      <c r="G7" s="24">
        <v>1</v>
      </c>
      <c r="H7" s="24" t="s">
        <v>93</v>
      </c>
      <c r="I7" s="24" t="s">
        <v>94</v>
      </c>
      <c r="J7" s="24" t="s">
        <v>95</v>
      </c>
      <c r="K7" s="24" t="s">
        <v>96</v>
      </c>
      <c r="L7" s="24" t="s">
        <v>97</v>
      </c>
      <c r="M7" s="24" t="s">
        <v>98</v>
      </c>
      <c r="N7" s="25" t="s">
        <v>99</v>
      </c>
      <c r="O7" s="25">
        <v>75.64</v>
      </c>
      <c r="P7" s="25">
        <v>99.99</v>
      </c>
      <c r="Q7" s="25">
        <v>3432</v>
      </c>
      <c r="R7" s="25">
        <v>40578</v>
      </c>
      <c r="S7" s="25">
        <v>17.28</v>
      </c>
      <c r="T7" s="25">
        <v>2348.2600000000002</v>
      </c>
      <c r="U7" s="25">
        <v>40272</v>
      </c>
      <c r="V7" s="25">
        <v>32.049999999999997</v>
      </c>
      <c r="W7" s="25">
        <v>1256.54</v>
      </c>
      <c r="X7" s="25">
        <v>92.93</v>
      </c>
      <c r="Y7" s="25">
        <v>89.12</v>
      </c>
      <c r="Z7" s="25">
        <v>87.79</v>
      </c>
      <c r="AA7" s="25">
        <v>90.87</v>
      </c>
      <c r="AB7" s="25">
        <v>92.22</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62.45</v>
      </c>
      <c r="AU7" s="25">
        <v>52.27</v>
      </c>
      <c r="AV7" s="25">
        <v>49.14</v>
      </c>
      <c r="AW7" s="25">
        <v>46.02</v>
      </c>
      <c r="AX7" s="25">
        <v>62.51</v>
      </c>
      <c r="AY7" s="25">
        <v>365.18</v>
      </c>
      <c r="AZ7" s="25">
        <v>327.77</v>
      </c>
      <c r="BA7" s="25">
        <v>338.02</v>
      </c>
      <c r="BB7" s="25">
        <v>345.94</v>
      </c>
      <c r="BC7" s="25">
        <v>329.7</v>
      </c>
      <c r="BD7" s="25">
        <v>243.36</v>
      </c>
      <c r="BE7" s="25">
        <v>434.11</v>
      </c>
      <c r="BF7" s="25">
        <v>413.31</v>
      </c>
      <c r="BG7" s="25">
        <v>383.44</v>
      </c>
      <c r="BH7" s="25">
        <v>348.06</v>
      </c>
      <c r="BI7" s="25">
        <v>325.14999999999998</v>
      </c>
      <c r="BJ7" s="25">
        <v>371.65</v>
      </c>
      <c r="BK7" s="25">
        <v>397.1</v>
      </c>
      <c r="BL7" s="25">
        <v>379.91</v>
      </c>
      <c r="BM7" s="25">
        <v>386.61</v>
      </c>
      <c r="BN7" s="25">
        <v>381.56</v>
      </c>
      <c r="BO7" s="25">
        <v>265.93</v>
      </c>
      <c r="BP7" s="25">
        <v>88.86</v>
      </c>
      <c r="BQ7" s="25">
        <v>85.23</v>
      </c>
      <c r="BR7" s="25">
        <v>83.9</v>
      </c>
      <c r="BS7" s="25">
        <v>85.7</v>
      </c>
      <c r="BT7" s="25">
        <v>88.4</v>
      </c>
      <c r="BU7" s="25">
        <v>98.77</v>
      </c>
      <c r="BV7" s="25">
        <v>95.79</v>
      </c>
      <c r="BW7" s="25">
        <v>98.3</v>
      </c>
      <c r="BX7" s="25">
        <v>93.82</v>
      </c>
      <c r="BY7" s="25">
        <v>95.04</v>
      </c>
      <c r="BZ7" s="25">
        <v>97.82</v>
      </c>
      <c r="CA7" s="25">
        <v>228.05</v>
      </c>
      <c r="CB7" s="25">
        <v>232.52</v>
      </c>
      <c r="CC7" s="25">
        <v>236.58</v>
      </c>
      <c r="CD7" s="25">
        <v>247.07</v>
      </c>
      <c r="CE7" s="25">
        <v>249.03</v>
      </c>
      <c r="CF7" s="25">
        <v>173.67</v>
      </c>
      <c r="CG7" s="25">
        <v>171.13</v>
      </c>
      <c r="CH7" s="25">
        <v>173.7</v>
      </c>
      <c r="CI7" s="25">
        <v>178.94</v>
      </c>
      <c r="CJ7" s="25">
        <v>180.19</v>
      </c>
      <c r="CK7" s="25">
        <v>177.56</v>
      </c>
      <c r="CL7" s="25">
        <v>44.04</v>
      </c>
      <c r="CM7" s="25">
        <v>43.99</v>
      </c>
      <c r="CN7" s="25">
        <v>43.44</v>
      </c>
      <c r="CO7" s="25">
        <v>41.95</v>
      </c>
      <c r="CP7" s="25">
        <v>41.21</v>
      </c>
      <c r="CQ7" s="25">
        <v>59.67</v>
      </c>
      <c r="CR7" s="25">
        <v>60.12</v>
      </c>
      <c r="CS7" s="25">
        <v>60.34</v>
      </c>
      <c r="CT7" s="25">
        <v>59.54</v>
      </c>
      <c r="CU7" s="25">
        <v>59.26</v>
      </c>
      <c r="CV7" s="25">
        <v>59.81</v>
      </c>
      <c r="CW7" s="25">
        <v>84.81</v>
      </c>
      <c r="CX7" s="25">
        <v>84.57</v>
      </c>
      <c r="CY7" s="25">
        <v>84.33</v>
      </c>
      <c r="CZ7" s="25">
        <v>83.92</v>
      </c>
      <c r="DA7" s="25">
        <v>83.59</v>
      </c>
      <c r="DB7" s="25">
        <v>84.6</v>
      </c>
      <c r="DC7" s="25">
        <v>84.24</v>
      </c>
      <c r="DD7" s="25">
        <v>84.19</v>
      </c>
      <c r="DE7" s="25">
        <v>83.93</v>
      </c>
      <c r="DF7" s="25">
        <v>83.84</v>
      </c>
      <c r="DG7" s="25">
        <v>89.42</v>
      </c>
      <c r="DH7" s="25">
        <v>44.61</v>
      </c>
      <c r="DI7" s="25">
        <v>46.35</v>
      </c>
      <c r="DJ7" s="25">
        <v>48.06</v>
      </c>
      <c r="DK7" s="25">
        <v>49.33</v>
      </c>
      <c r="DL7" s="25">
        <v>50.77</v>
      </c>
      <c r="DM7" s="25">
        <v>48.17</v>
      </c>
      <c r="DN7" s="25">
        <v>48.83</v>
      </c>
      <c r="DO7" s="25">
        <v>49.96</v>
      </c>
      <c r="DP7" s="25">
        <v>50.82</v>
      </c>
      <c r="DQ7" s="25">
        <v>51.82</v>
      </c>
      <c r="DR7" s="25">
        <v>52.02</v>
      </c>
      <c r="DS7" s="25">
        <v>21.16</v>
      </c>
      <c r="DT7" s="25">
        <v>21.88</v>
      </c>
      <c r="DU7" s="25">
        <v>21.45</v>
      </c>
      <c r="DV7" s="25">
        <v>21.18</v>
      </c>
      <c r="DW7" s="25">
        <v>20.66</v>
      </c>
      <c r="DX7" s="25">
        <v>17.12</v>
      </c>
      <c r="DY7" s="25">
        <v>18.18</v>
      </c>
      <c r="DZ7" s="25">
        <v>19.32</v>
      </c>
      <c r="EA7" s="25">
        <v>21.16</v>
      </c>
      <c r="EB7" s="25">
        <v>22.72</v>
      </c>
      <c r="EC7" s="25">
        <v>25.37</v>
      </c>
      <c r="ED7" s="25">
        <v>0.3</v>
      </c>
      <c r="EE7" s="25">
        <v>0.27</v>
      </c>
      <c r="EF7" s="25">
        <v>0.25</v>
      </c>
      <c r="EG7" s="25">
        <v>0.31</v>
      </c>
      <c r="EH7" s="25">
        <v>0.54</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三浦市　荘子</cp:lastModifiedBy>
  <cp:lastPrinted>2025-03-06T08:15:30Z</cp:lastPrinted>
  <dcterms:created xsi:type="dcterms:W3CDTF">2024-12-11T04:57:53Z</dcterms:created>
  <dcterms:modified xsi:type="dcterms:W3CDTF">2025-03-06T08:15:33Z</dcterms:modified>
  <cp:category/>
</cp:coreProperties>
</file>