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172.19.8.19\gesui\27　経営戦略・経営比較分析表\経営比較分析表\R01決算用\"/>
    </mc:Choice>
  </mc:AlternateContent>
  <xr:revisionPtr revIDLastSave="0" documentId="13_ncr:1_{03002AE8-1981-43AE-87B2-EFA0CC618902}" xr6:coauthVersionLast="36" xr6:coauthVersionMax="36" xr10:uidLastSave="{00000000-0000-0000-0000-000000000000}"/>
  <workbookProtection workbookAlgorithmName="SHA-512" workbookHashValue="ptXMwjO2BjF5ctybW+ZdihrN5qOKcA8p1OMMk+RoHv+7t2H3/AAXm04XJ9ck9C3AQJBibBkgFaKh9DHummk1aA==" workbookSaltValue="eu1kpbiIHOgQfLiK9YOc7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<sst xmlns="http://schemas.openxmlformats.org/spreadsheetml/2006/main" count="236" uniqueCount="120">
  <si>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</si>
  <si>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</si>
  <si>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</si>
  <si>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</si>
  <si>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</si>
  <si>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</si>
  <si>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</si>
  <si>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</si>
  <si>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</si>
  <si>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</si>
  <si>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</si>
  <si>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</si>
  <si>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</si>
  <si>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</si>
  <si>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</si>
  <si>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</si>
  <si>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</si>
  <si>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</si>
  <si>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</si>
  <si>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</si>
  <si>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</si>
  <si>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</si>
  <si>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</si>
  <si>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</si>
  <si>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</si>
  <si>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</si>
  <si>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</si>
  <si>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</si>
  <si>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</si>
  <si>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</si>
  <si>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</si>
  <si>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</si>
  <si>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</si>
  <si>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</si>
  <si>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</si>
  <si>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</si>
  <si>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</si>
  <si>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</si>
  <si>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</si>
  <si>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</si>
  <si>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</si>
  <si>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</si>
  <si>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</si>
  <si>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</si>
  <si>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</si>
  <si>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</si>
  <si>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</si>
  <si>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</si>
  <si>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</si>
  <si>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</si>
  <si>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</si>
  <si>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</si>
  <si>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</si>
  <si>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</si>
  <si>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</si>
  <si>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</si>
  <si>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</si>
  <si>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</si>
  <si>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</si>
  <si>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</si>
  <si>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</si>
  <si>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</si>
  <si>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</si>
  <si>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</si>
  <si>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</si>
  <si>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</si>
  <si>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</si>
  <si>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</si>
  <si>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</si>
  <si>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</si>
  <si>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</si>
  <si>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</si>
  <si>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</si>
  <si>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</si>
  <si>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</si>
  <si>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</si>
  <si>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</si>
  <si>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</si>
  <si>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</si>
  <si>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</si>
  <si>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</si>
  <si>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</si>
  <si>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</si>
  <si>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</si>
  <si>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</si>
  <si>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</si>
  <si>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</si>
  <si>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</si>
  <si>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</si>
  <si>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</si>
  <si>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</si>
  <si>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</si>
  <si>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</si>
  <si>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</si>
  <si>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</si>
  <si>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</si>
  <si>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</si>
  <si>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</si>
  <si>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</si>
  <si>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</si>
  <si>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</si>
  <si>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</si>
  <si>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</si>
  <si>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</si>
  <si>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</si>
  <si>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</si>
  <si>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</si>
  <si>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</si>
  <si>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</si>
  <si>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</si>
  <si>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</si>
  <si>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</si>
  <si>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</si>
  <si>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</si>
  <si>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</si>
  <si>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</si>
  <si>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</si>
  <si>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100％を下回っていますが、これは普通交付税措置のある下水道事業債（特別措置分）の発行等によるためや、低金利となる市債へと借換を行ったことにより、地方債償還金の支出が増加したためです。
　企業債残高対事業規模比率は、地方債償還金を一般会計繰入金に依存していることから数値がありません。今後は、企業会計の独立採算の観点から、一般会計繰入金への依存度を下げるよう、経営努力する必要があります。
　経費回収率の上昇及び汚水処理原価の下降は、令和２年度の地方公営企業会計適用に伴う打切決算により、下水道使用料及び汚水処理費が減少したことによるものです。
　施設利用率は類似団体と比較して高くなっていますが、今後、人口減少や節水効果等の影響による汚水量の減少が想定されるため、処理区域の拡大や施設規模の縮小といった方法も検討していく必要があります。
　水洗化率は類似団体と比較して高くなっていますが、経営の安定化の観点から、引き続き普及活動を行い、数値を上昇させる必要があります。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0" eb="63">
      <t>テイキンリ</t>
    </rPh>
    <rPh sb="66" eb="68">
      <t>シサイ</t>
    </rPh>
    <rPh sb="70" eb="72">
      <t>カリカエ</t>
    </rPh>
    <rPh sb="73" eb="74">
      <t>オコナ</t>
    </rPh>
    <rPh sb="82" eb="85">
      <t>チホウサイ</t>
    </rPh>
    <rPh sb="85" eb="87">
      <t>ショウカン</t>
    </rPh>
    <rPh sb="87" eb="88">
      <t>キン</t>
    </rPh>
    <rPh sb="89" eb="91">
      <t>シシュツ</t>
    </rPh>
    <rPh sb="92" eb="94">
      <t>ゾウカ</t>
    </rPh>
    <rPh sb="155" eb="157">
      <t>キギョウ</t>
    </rPh>
    <rPh sb="157" eb="159">
      <t>カイケイ</t>
    </rPh>
    <rPh sb="170" eb="172">
      <t>イッパン</t>
    </rPh>
    <rPh sb="172" eb="174">
      <t>カイケイ</t>
    </rPh>
    <rPh sb="174" eb="175">
      <t>ク</t>
    </rPh>
    <rPh sb="175" eb="176">
      <t>イ</t>
    </rPh>
    <rPh sb="176" eb="177">
      <t>キン</t>
    </rPh>
    <rPh sb="211" eb="213">
      <t>ジョウショウ</t>
    </rPh>
    <rPh sb="213" eb="214">
      <t>オヨ</t>
    </rPh>
    <rPh sb="215" eb="217">
      <t>オスイ</t>
    </rPh>
    <rPh sb="217" eb="219">
      <t>ショリ</t>
    </rPh>
    <rPh sb="219" eb="221">
      <t>ゲンカ</t>
    </rPh>
    <rPh sb="222" eb="224">
      <t>カコウ</t>
    </rPh>
    <rPh sb="226" eb="227">
      <t>レイ</t>
    </rPh>
    <rPh sb="227" eb="228">
      <t>ワ</t>
    </rPh>
    <rPh sb="229" eb="230">
      <t>ネン</t>
    </rPh>
    <rPh sb="230" eb="231">
      <t>ド</t>
    </rPh>
    <rPh sb="232" eb="234">
      <t>チホウ</t>
    </rPh>
    <rPh sb="234" eb="236">
      <t>コウエイ</t>
    </rPh>
    <rPh sb="236" eb="238">
      <t>キギョウ</t>
    </rPh>
    <rPh sb="238" eb="240">
      <t>カイケイ</t>
    </rPh>
    <rPh sb="240" eb="242">
      <t>テキヨウ</t>
    </rPh>
    <rPh sb="243" eb="244">
      <t>トモナ</t>
    </rPh>
    <rPh sb="245" eb="247">
      <t>ウチキ</t>
    </rPh>
    <rPh sb="247" eb="249">
      <t>ケッサン</t>
    </rPh>
    <rPh sb="253" eb="256">
      <t>ゲスイドウ</t>
    </rPh>
    <rPh sb="256" eb="259">
      <t>シヨウリョウ</t>
    </rPh>
    <rPh sb="259" eb="260">
      <t>オヨ</t>
    </rPh>
    <rPh sb="261" eb="263">
      <t>オスイ</t>
    </rPh>
    <rPh sb="263" eb="265">
      <t>ショリ</t>
    </rPh>
    <rPh sb="265" eb="266">
      <t>ヒ</t>
    </rPh>
    <rPh sb="267" eb="269">
      <t>ゲンショウ</t>
    </rPh>
    <rPh sb="294" eb="296">
      <t>ヒカク</t>
    </rPh>
    <rPh sb="298" eb="299">
      <t>タカ</t>
    </rPh>
    <rPh sb="390" eb="392">
      <t>ヒカク</t>
    </rPh>
    <rPh sb="394" eb="395">
      <t>タカ</t>
    </rPh>
    <rPh sb="416" eb="417">
      <t>ヒ</t>
    </rPh>
    <rPh sb="418" eb="419">
      <t>ツヅ</t>
    </rPh>
    <rPh sb="425" eb="426">
      <t>オコナ</t>
    </rPh>
    <rPh sb="428" eb="430">
      <t>スウチ</t>
    </rPh>
    <phoneticPr fontId="16"/>
  </si>
  <si>
    <t>　平成10年度の供用開始という比較的新しい施設ですが、今後必要となる管きょ更新に向けて、平成29年度に処理区域内の全体にわたり、テレビカメラを用いた管路調査を行いました。平成30年度は、この管路調査の結果を踏まえ、老朽化対策が急務な管きょの補修工事を行うとともに、計画的かつ効率的な管きょ、処理場、ポンプ場施設の維持管理計画及び改築更新計画を作成しました。
　この計画に基づき、施設管理の最適化を図っています。</t>
    <rPh sb="27" eb="29">
      <t>コンゴ</t>
    </rPh>
    <rPh sb="29" eb="31">
      <t>ヒツヨウ</t>
    </rPh>
    <rPh sb="34" eb="35">
      <t>クダ</t>
    </rPh>
    <rPh sb="37" eb="39">
      <t>コウシン</t>
    </rPh>
    <rPh sb="40" eb="41">
      <t>ム</t>
    </rPh>
    <rPh sb="44" eb="46">
      <t>ヘイセイ</t>
    </rPh>
    <rPh sb="48" eb="50">
      <t>ネンド</t>
    </rPh>
    <rPh sb="51" eb="53">
      <t>ショリ</t>
    </rPh>
    <rPh sb="53" eb="56">
      <t>クイキナイ</t>
    </rPh>
    <rPh sb="57" eb="59">
      <t>ゼンタイ</t>
    </rPh>
    <rPh sb="71" eb="72">
      <t>モチ</t>
    </rPh>
    <rPh sb="74" eb="76">
      <t>カンロ</t>
    </rPh>
    <rPh sb="76" eb="78">
      <t>チョウサ</t>
    </rPh>
    <rPh sb="79" eb="80">
      <t>オコナ</t>
    </rPh>
    <rPh sb="85" eb="87">
      <t>ヘイセイ</t>
    </rPh>
    <rPh sb="89" eb="91">
      <t>ネンド</t>
    </rPh>
    <rPh sb="95" eb="97">
      <t>カンロ</t>
    </rPh>
    <rPh sb="97" eb="99">
      <t>チョウサ</t>
    </rPh>
    <rPh sb="100" eb="102">
      <t>ケッカ</t>
    </rPh>
    <rPh sb="103" eb="104">
      <t>フ</t>
    </rPh>
    <rPh sb="107" eb="110">
      <t>ロウキュウカ</t>
    </rPh>
    <rPh sb="110" eb="112">
      <t>タイサク</t>
    </rPh>
    <rPh sb="113" eb="115">
      <t>キュウム</t>
    </rPh>
    <rPh sb="120" eb="122">
      <t>ホシュウ</t>
    </rPh>
    <rPh sb="122" eb="124">
      <t>コウジ</t>
    </rPh>
    <rPh sb="125" eb="126">
      <t>オコナ</t>
    </rPh>
    <rPh sb="132" eb="135">
      <t>ケイカクテキ</t>
    </rPh>
    <rPh sb="137" eb="140">
      <t>コウリツテキ</t>
    </rPh>
    <rPh sb="141" eb="142">
      <t>クダ</t>
    </rPh>
    <rPh sb="145" eb="148">
      <t>ショリジョウ</t>
    </rPh>
    <rPh sb="152" eb="153">
      <t>ジョウ</t>
    </rPh>
    <rPh sb="153" eb="155">
      <t>シセツ</t>
    </rPh>
    <rPh sb="156" eb="158">
      <t>イジ</t>
    </rPh>
    <rPh sb="158" eb="160">
      <t>カンリ</t>
    </rPh>
    <rPh sb="160" eb="162">
      <t>ケイカク</t>
    </rPh>
    <rPh sb="162" eb="163">
      <t>オヨ</t>
    </rPh>
    <rPh sb="164" eb="166">
      <t>カイチク</t>
    </rPh>
    <rPh sb="166" eb="168">
      <t>コウシン</t>
    </rPh>
    <rPh sb="168" eb="170">
      <t>ケイカク</t>
    </rPh>
    <rPh sb="171" eb="173">
      <t>サクセイ</t>
    </rPh>
    <rPh sb="182" eb="184">
      <t>ケイカク</t>
    </rPh>
    <rPh sb="185" eb="186">
      <t>モト</t>
    </rPh>
    <rPh sb="189" eb="191">
      <t>シセツ</t>
    </rPh>
    <rPh sb="191" eb="193">
      <t>カンリ</t>
    </rPh>
    <rPh sb="194" eb="197">
      <t>サイテキカ</t>
    </rPh>
    <rPh sb="198" eb="199">
      <t>ハカ</t>
    </rPh>
    <phoneticPr fontId="16"/>
  </si>
  <si>
    <t>　管きょ施設は比較的新しいものの、処理場の設備などの老朽化により、今後、更新費用の増大が想定されます。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さらに、経営状況を明確に把握するため、令和２年度から地方公営企業会計を適用しました。
　現在は、適正で安定的な事業運営を目指して、民間事業者のノウハウや創意工夫を生かしたコンセッション方式による事業開始に向けて取り組んでいます。</t>
    <rPh sb="33" eb="35">
      <t>コンゴ</t>
    </rPh>
    <rPh sb="81" eb="83">
      <t>ジョウキョウ</t>
    </rPh>
    <rPh sb="110" eb="113">
      <t>ゲスイドウ</t>
    </rPh>
    <rPh sb="120" eb="121">
      <t>オコナ</t>
    </rPh>
    <rPh sb="163" eb="165">
      <t>ケイエイ</t>
    </rPh>
    <rPh sb="165" eb="167">
      <t>ジョウキョウ</t>
    </rPh>
    <rPh sb="168" eb="170">
      <t>メイカク</t>
    </rPh>
    <rPh sb="171" eb="173">
      <t>ハアク</t>
    </rPh>
    <rPh sb="178" eb="179">
      <t>レイ</t>
    </rPh>
    <rPh sb="179" eb="180">
      <t>ワ</t>
    </rPh>
    <rPh sb="181" eb="182">
      <t>ネン</t>
    </rPh>
    <rPh sb="182" eb="183">
      <t>ド</t>
    </rPh>
    <rPh sb="185" eb="187">
      <t>チホウ</t>
    </rPh>
    <rPh sb="187" eb="189">
      <t>コウエイ</t>
    </rPh>
    <rPh sb="189" eb="191">
      <t>キギョウ</t>
    </rPh>
    <rPh sb="191" eb="193">
      <t>カイケイ</t>
    </rPh>
    <rPh sb="194" eb="196">
      <t>テキヨウ</t>
    </rPh>
    <rPh sb="203" eb="205">
      <t>ゲンザイ</t>
    </rPh>
    <rPh sb="207" eb="209">
      <t>テキセイ</t>
    </rPh>
    <rPh sb="210" eb="213">
      <t>アンテイテキ</t>
    </rPh>
    <rPh sb="214" eb="216">
      <t>ジギョウ</t>
    </rPh>
    <rPh sb="216" eb="218">
      <t>ウンエイ</t>
    </rPh>
    <rPh sb="219" eb="221">
      <t>メザ</t>
    </rPh>
    <rPh sb="224" eb="226">
      <t>ミンカン</t>
    </rPh>
    <rPh sb="226" eb="229">
      <t>ジギョウシャ</t>
    </rPh>
    <rPh sb="235" eb="237">
      <t>ソウイ</t>
    </rPh>
    <rPh sb="237" eb="239">
      <t>クフウ</t>
    </rPh>
    <rPh sb="240" eb="241">
      <t>イ</t>
    </rPh>
    <rPh sb="251" eb="253">
      <t>ホウシキ</t>
    </rPh>
    <rPh sb="256" eb="258">
      <t>ジギョウ</t>
    </rPh>
    <rPh sb="258" eb="260">
      <t>カイシ</t>
    </rPh>
    <rPh sb="261" eb="262">
      <t>ム</t>
    </rPh>
    <rPh sb="264" eb="265">
      <t>ト</t>
    </rPh>
    <rPh sb="266" eb="267">
      <t>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</si>
</sst>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372C3F12-50C5-4DD3-B5DE-FA228A9CEB36}"/>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7C-4821-B276-09DC4599AE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c:ext xmlns:c16="http://schemas.microsoft.com/office/drawing/2014/chart" uri="{C3380CC4-5D6E-409C-BE32-E72D297353CC}">
              <c16:uniqueId val="{00000001-AD7C-4821-B276-09DC4599AE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55.48</c:v>
                </c:pt>
                <c:pt idx="1">
                  <c:v>53.86</c:v>
                </c:pt>
                <c:pt idx="2">
                  <c:v>56.47</c:v>
                </c:pt>
                <c:pt idx="3">
                  <c:v>55.04</c:v>
                </c:pt>
                <c:pt idx="4">
                  <c:v>55.3</c:v>
                </c:pt>
              </c:numCache>
            </c:numRef>
          </c:val>
          <c:extLst>
            <c:ext xmlns:c16="http://schemas.microsoft.com/office/drawing/2014/chart" uri="{C3380CC4-5D6E-409C-BE32-E72D297353CC}">
              <c16:uniqueId val="{00000000-8A08-4B3B-B547-9E8A7D2C04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c:ext xmlns:c16="http://schemas.microsoft.com/office/drawing/2014/chart" uri="{C3380CC4-5D6E-409C-BE32-E72D297353CC}">
              <c16:uniqueId val="{00000001-8A08-4B3B-B547-9E8A7D2C04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88.98</c:v>
                </c:pt>
                <c:pt idx="1">
                  <c:v>89.74</c:v>
                </c:pt>
                <c:pt idx="2">
                  <c:v>89.84</c:v>
                </c:pt>
                <c:pt idx="3">
                  <c:v>90.46</c:v>
                </c:pt>
                <c:pt idx="4">
                  <c:v>90.19</c:v>
                </c:pt>
              </c:numCache>
            </c:numRef>
          </c:val>
          <c:extLst>
            <c:ext xmlns:c16="http://schemas.microsoft.com/office/drawing/2014/chart" uri="{C3380CC4-5D6E-409C-BE32-E72D297353CC}">
              <c16:uniqueId val="{00000000-F3B6-4FBA-9252-5FB610253D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c:ext xmlns:c16="http://schemas.microsoft.com/office/drawing/2014/chart" uri="{C3380CC4-5D6E-409C-BE32-E72D297353CC}">
              <c16:uniqueId val="{00000001-F3B6-4FBA-9252-5FB610253D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81.63</c:v>
                </c:pt>
                <c:pt idx="1">
                  <c:v>84.66</c:v>
                </c:pt>
                <c:pt idx="2">
                  <c:v>91.44</c:v>
                </c:pt>
                <c:pt idx="3">
                  <c:v>85.95</c:v>
                </c:pt>
                <c:pt idx="4">
                  <c:v>85.96</c:v>
                </c:pt>
              </c:numCache>
            </c:numRef>
          </c:val>
          <c:extLst>
            <c:ext xmlns:c16="http://schemas.microsoft.com/office/drawing/2014/chart" uri="{C3380CC4-5D6E-409C-BE32-E72D297353CC}">
              <c16:uniqueId val="{00000000-5DE9-4820-9CF3-6CEC6559FF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9-4820-9CF3-6CEC6559FF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2-4EE8-A600-C3CEF5BFE3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2-4EE8-A600-C3CEF5BFE3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E-4789-ACA5-BC1ED0AE02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E-4789-ACA5-BC1ED0AE02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F-4BA6-B7AA-A34B08F73F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F-4BA6-B7AA-A34B08F73F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B-4886-A5D0-D19F73C586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B-4886-A5D0-D19F73C586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CB-4F5D-88EB-1A19C06737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c:ext xmlns:c16="http://schemas.microsoft.com/office/drawing/2014/chart" uri="{C3380CC4-5D6E-409C-BE32-E72D297353CC}">
              <c16:uniqueId val="{00000001-34CB-4F5D-88EB-1A19C06737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88.3</c:v>
                </c:pt>
                <c:pt idx="1">
                  <c:v>77.08</c:v>
                </c:pt>
                <c:pt idx="2">
                  <c:v>74.08</c:v>
                </c:pt>
                <c:pt idx="3">
                  <c:v>74.63</c:v>
                </c:pt>
                <c:pt idx="4">
                  <c:v>77.14</c:v>
                </c:pt>
              </c:numCache>
            </c:numRef>
          </c:val>
          <c:extLst>
            <c:ext xmlns:c16="http://schemas.microsoft.com/office/drawing/2014/chart" uri="{C3380CC4-5D6E-409C-BE32-E72D297353CC}">
              <c16:uniqueId val="{00000000-61F7-4A9D-8BB4-92D25AD29F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c:ext xmlns:c16="http://schemas.microsoft.com/office/drawing/2014/chart" uri="{C3380CC4-5D6E-409C-BE32-E72D297353CC}">
              <c16:uniqueId val="{00000001-61F7-4A9D-8BB4-92D25AD29F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196.21</c:v>
                </c:pt>
                <c:pt idx="1">
                  <c:v>245.45</c:v>
                </c:pt>
                <c:pt idx="2">
                  <c:v>255.6</c:v>
                </c:pt>
                <c:pt idx="3">
                  <c:v>255.07</c:v>
                </c:pt>
                <c:pt idx="4">
                  <c:v>208.77</c:v>
                </c:pt>
              </c:numCache>
            </c:numRef>
          </c:val>
          <c:extLst>
            <c:ext xmlns:c16="http://schemas.microsoft.com/office/drawing/2014/chart" uri="{C3380CC4-5D6E-409C-BE32-E72D297353CC}">
              <c16:uniqueId val="{00000000-3DC1-430F-88C1-BCA360AE8E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c:ext xmlns:c16="http://schemas.microsoft.com/office/drawing/2014/chart" uri="{C3380CC4-5D6E-409C-BE32-E72D297353CC}">
              <c16:uniqueId val="{00000001-3DC1-430F-88C1-BCA360AE8E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神奈川県　三浦市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tr">
        <f>データ!$M$6</f>
        <v>非設置</v>
      </c>
      <c r="AE8" s="79"/>
      <c r="AF8" s="79"/>
      <c r="AG8" s="79"/>
      <c r="AH8" s="79"/>
      <c r="AI8" s="79"/>
      <c r="AJ8" s="79"/>
      <c r="AK8" s="3"/>
      <c r="AL8" s="75">
        <f>データ!S6</f>
        <v>43036</v>
      </c>
      <c r="AM8" s="75"/>
      <c r="AN8" s="75"/>
      <c r="AO8" s="75"/>
      <c r="AP8" s="75"/>
      <c r="AQ8" s="75"/>
      <c r="AR8" s="75"/>
      <c r="AS8" s="75"/>
      <c r="AT8" s="74">
        <f>データ!T6</f>
        <v>32.049999999999997</v>
      </c>
      <c r="AU8" s="74"/>
      <c r="AV8" s="74"/>
      <c r="AW8" s="74"/>
      <c r="AX8" s="74"/>
      <c r="AY8" s="74"/>
      <c r="AZ8" s="74"/>
      <c r="BA8" s="74"/>
      <c r="BB8" s="74">
        <f>データ!U6</f>
        <v>1342.78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34.840000000000003</v>
      </c>
      <c r="Q10" s="74"/>
      <c r="R10" s="74"/>
      <c r="S10" s="74"/>
      <c r="T10" s="74"/>
      <c r="U10" s="74"/>
      <c r="V10" s="74"/>
      <c r="W10" s="74">
        <f>データ!Q6</f>
        <v>86.23</v>
      </c>
      <c r="X10" s="74"/>
      <c r="Y10" s="74"/>
      <c r="Z10" s="74"/>
      <c r="AA10" s="74"/>
      <c r="AB10" s="74"/>
      <c r="AC10" s="74"/>
      <c r="AD10" s="75">
        <f>データ!R6</f>
        <v>2921</v>
      </c>
      <c r="AE10" s="75"/>
      <c r="AF10" s="75"/>
      <c r="AG10" s="75"/>
      <c r="AH10" s="75"/>
      <c r="AI10" s="75"/>
      <c r="AJ10" s="75"/>
      <c r="AK10" s="2"/>
      <c r="AL10" s="75">
        <f>データ!V6</f>
        <v>14897</v>
      </c>
      <c r="AM10" s="75"/>
      <c r="AN10" s="75"/>
      <c r="AO10" s="75"/>
      <c r="AP10" s="75"/>
      <c r="AQ10" s="75"/>
      <c r="AR10" s="75"/>
      <c r="AS10" s="75"/>
      <c r="AT10" s="74">
        <f>データ!W6</f>
        <v>2.15</v>
      </c>
      <c r="AU10" s="74"/>
      <c r="AV10" s="74"/>
      <c r="AW10" s="74"/>
      <c r="AX10" s="74"/>
      <c r="AY10" s="74"/>
      <c r="AZ10" s="74"/>
      <c r="BA10" s="74"/>
      <c r="BB10" s="74">
        <f>データ!X6</f>
        <v>6928.84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aKqE5T/o6e76+ojAn7bqZ3WhpB1ilGkI85lahA5UCpIvJ0hAqfQEviNyGQbvYVaewbwd+Z5ZGVoVeaeIhcI7QA==" saltValue="w78ccyjpD+Dw1zE6oAfk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34.840000000000003</v>
      </c>
      <c r="Q6" s="34">
        <f t="shared" si="3"/>
        <v>86.23</v>
      </c>
      <c r="R6" s="34">
        <f t="shared" si="3"/>
        <v>2921</v>
      </c>
      <c r="S6" s="34">
        <f t="shared" si="3"/>
        <v>43036</v>
      </c>
      <c r="T6" s="34">
        <f t="shared" si="3"/>
        <v>32.049999999999997</v>
      </c>
      <c r="U6" s="34">
        <f t="shared" si="3"/>
        <v>1342.78</v>
      </c>
      <c r="V6" s="34">
        <f t="shared" si="3"/>
        <v>14897</v>
      </c>
      <c r="W6" s="34">
        <f t="shared" si="3"/>
        <v>2.15</v>
      </c>
      <c r="X6" s="34">
        <f t="shared" si="3"/>
        <v>6928.84</v>
      </c>
      <c r="Y6" s="35">
        <f>IF(Y7="",NA(),Y7)</f>
        <v>81.63</v>
      </c>
      <c r="Z6" s="35">
        <f t="shared" ref="Z6:AH6" si="4">IF(Z7="",NA(),Z7)</f>
        <v>84.66</v>
      </c>
      <c r="AA6" s="35">
        <f t="shared" si="4"/>
        <v>91.44</v>
      </c>
      <c r="AB6" s="35">
        <f t="shared" si="4"/>
        <v>85.95</v>
      </c>
      <c r="AC6" s="35">
        <f t="shared" si="4"/>
        <v>85.96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88.3</v>
      </c>
      <c r="BR6" s="35">
        <f t="shared" ref="BR6:BZ6" si="8">IF(BR7="",NA(),BR7)</f>
        <v>77.08</v>
      </c>
      <c r="BS6" s="35">
        <f t="shared" si="8"/>
        <v>74.08</v>
      </c>
      <c r="BT6" s="35">
        <f t="shared" si="8"/>
        <v>74.63</v>
      </c>
      <c r="BU6" s="35">
        <f t="shared" si="8"/>
        <v>77.14</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196.21</v>
      </c>
      <c r="CC6" s="35">
        <f t="shared" ref="CC6:CK6" si="9">IF(CC7="",NA(),CC7)</f>
        <v>245.45</v>
      </c>
      <c r="CD6" s="35">
        <f t="shared" si="9"/>
        <v>255.6</v>
      </c>
      <c r="CE6" s="35">
        <f t="shared" si="9"/>
        <v>255.07</v>
      </c>
      <c r="CF6" s="35">
        <f t="shared" si="9"/>
        <v>208.77</v>
      </c>
      <c r="CG6" s="35">
        <f t="shared" si="9"/>
        <v>195.88</v>
      </c>
      <c r="CH6" s="35">
        <f t="shared" si="9"/>
        <v>193.1</v>
      </c>
      <c r="CI6" s="35">
        <f t="shared" si="9"/>
        <v>165.76</v>
      </c>
      <c r="CJ6" s="35">
        <f t="shared" si="9"/>
        <v>160.62</v>
      </c>
      <c r="CK6" s="35">
        <f t="shared" si="9"/>
        <v>171.08</v>
      </c>
      <c r="CL6" s="34" t="str">
        <f>IF(CL7="","",IF(CL7="-","【-】","【"&amp;SUBSTITUTE(TEXT(CL7,"#,##0.00"),"-","△")&amp;"】"))</f>
        <v>【136.15】</v>
      </c>
      <c r="CM6" s="35">
        <f>IF(CM7="",NA(),CM7)</f>
        <v>55.48</v>
      </c>
      <c r="CN6" s="35">
        <f t="shared" ref="CN6:CV6" si="10">IF(CN7="",NA(),CN7)</f>
        <v>53.86</v>
      </c>
      <c r="CO6" s="35">
        <f t="shared" si="10"/>
        <v>56.47</v>
      </c>
      <c r="CP6" s="35">
        <f t="shared" si="10"/>
        <v>55.04</v>
      </c>
      <c r="CQ6" s="35">
        <f t="shared" si="10"/>
        <v>55.3</v>
      </c>
      <c r="CR6" s="35">
        <f t="shared" si="10"/>
        <v>49.75</v>
      </c>
      <c r="CS6" s="35">
        <f t="shared" si="10"/>
        <v>51.05</v>
      </c>
      <c r="CT6" s="35">
        <f t="shared" si="10"/>
        <v>50.12</v>
      </c>
      <c r="CU6" s="35">
        <f t="shared" si="10"/>
        <v>49.98</v>
      </c>
      <c r="CV6" s="35">
        <f t="shared" si="10"/>
        <v>50.06</v>
      </c>
      <c r="CW6" s="34" t="str">
        <f>IF(CW7="","",IF(CW7="-","【-】","【"&amp;SUBSTITUTE(TEXT(CW7,"#,##0.00"),"-","△")&amp;"】"))</f>
        <v>【59.64】</v>
      </c>
      <c r="CX6" s="35">
        <f>IF(CX7="",NA(),CX7)</f>
        <v>88.98</v>
      </c>
      <c r="CY6" s="35">
        <f t="shared" ref="CY6:DG6" si="11">IF(CY7="",NA(),CY7)</f>
        <v>89.74</v>
      </c>
      <c r="CZ6" s="35">
        <f t="shared" si="11"/>
        <v>89.84</v>
      </c>
      <c r="DA6" s="35">
        <f t="shared" si="11"/>
        <v>90.46</v>
      </c>
      <c r="DB6" s="35">
        <f t="shared" si="11"/>
        <v>90.19</v>
      </c>
      <c r="DC6" s="35">
        <f t="shared" si="11"/>
        <v>87.85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0.19</v>
      </c>
      <c r="EL6" s="35">
        <f t="shared" si="14"/>
        <v>0.16</v>
      </c>
      <c r="EM6" s="35">
        <f t="shared" si="14"/>
        <v>0.2</v>
      </c>
      <c r="EN6" s="35">
        <f t="shared" si="14"/>
        <v>0.34</v>
      </c>
      <c r="EO6" s="34" t="str">
        <f>IF(EO7="","",IF(EO7="-","【-】","【"&amp;SUBSTITUTE(TEXT(EO7,"#,##0.00"),"-","△")&amp;"】"))</f>
        <v>【0.22】</v>
      </c>
    </row>
    <row r="7" spans="1:145" s="36" customFormat="1" x14ac:dyDescent="0.15">
      <c r="A7" s="28"/>
      <c r="B7" s="37">
        <v>2019</v>
      </c>
      <c r="C7" s="37">
        <v>142107</v>
      </c>
      <c r="D7" s="37">
        <v>47</v>
      </c>
      <c r="E7" s="37">
        <v>17</v>
      </c>
      <c r="F7" s="37">
        <v>1</v>
      </c>
      <c r="G7" s="37">
        <v>0</v>
      </c>
      <c r="H7" s="37" t="s">
        <v>98</v>
      </c>
      <c r="I7" s="37" t="s">
        <v>99</v>
      </c>
      <c r="J7" s="37" t="s">
        <v>100</v>
      </c>
      <c r="K7" s="37" t="s">
        <v>101</v>
      </c>
      <c r="L7" s="37" t="s">
        <v>102</v>
      </c>
      <c r="M7" s="37" t="s">
        <v>103</v>
      </c>
      <c r="N7" s="38" t="s">
        <v>104</v>
      </c>
      <c r="O7" s="38" t="s">
        <v>105</v>
      </c>
      <c r="P7" s="38">
        <v>34.840000000000003</v>
      </c>
      <c r="Q7" s="38">
        <v>86.23</v>
      </c>
      <c r="R7" s="38">
        <v>2921</v>
      </c>
      <c r="S7" s="38">
        <v>43036</v>
      </c>
      <c r="T7" s="38">
        <v>32.049999999999997</v>
      </c>
      <c r="U7" s="38">
        <v>1342.78</v>
      </c>
      <c r="V7" s="38">
        <v>14897</v>
      </c>
      <c r="W7" s="38">
        <v>2.15</v>
      </c>
      <c r="X7" s="38">
        <v>6928.84</v>
      </c>
      <c r="Y7" s="38">
        <v>81.63</v>
      </c>
      <c r="Z7" s="38">
        <v>84.66</v>
      </c>
      <c r="AA7" s="38">
        <v>91.44</v>
      </c>
      <c r="AB7" s="38">
        <v>85.95</v>
      </c>
      <c r="AC7" s="38">
        <v>85.96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1018.27</v>
      </c>
      <c r="BL7" s="38">
        <v>1120.55</v>
      </c>
      <c r="BM7" s="38">
        <v>855.79</v>
      </c>
      <c r="BN7" s="38">
        <v>948.07</v>
      </c>
      <c r="BO7" s="38">
        <v>1105.9100000000001</v>
      </c>
      <c r="BP7" s="38">
        <v>682.51</v>
      </c>
      <c r="BQ7" s="38">
        <v>88.3</v>
      </c>
      <c r="BR7" s="38">
        <v>77.08</v>
      </c>
      <c r="BS7" s="38">
        <v>74.08</v>
      </c>
      <c r="BT7" s="38">
        <v>74.63</v>
      </c>
      <c r="BU7" s="38">
        <v>77.14</v>
      </c>
      <c r="BV7" s="38">
        <v>71.569999999999993</v>
      </c>
      <c r="BW7" s="38">
        <v>73.28</v>
      </c>
      <c r="BX7" s="38">
        <v>82.82</v>
      </c>
      <c r="BY7" s="38">
        <v>83.31</v>
      </c>
      <c r="BZ7" s="38">
        <v>76.319999999999993</v>
      </c>
      <c r="CA7" s="38">
        <v>100.34</v>
      </c>
      <c r="CB7" s="38">
        <v>196.21</v>
      </c>
      <c r="CC7" s="38">
        <v>245.45</v>
      </c>
      <c r="CD7" s="38">
        <v>255.6</v>
      </c>
      <c r="CE7" s="38">
        <v>255.07</v>
      </c>
      <c r="CF7" s="38">
        <v>208.77</v>
      </c>
      <c r="CG7" s="38">
        <v>195.88</v>
      </c>
      <c r="CH7" s="38">
        <v>193.1</v>
      </c>
      <c r="CI7" s="38">
        <v>165.76</v>
      </c>
      <c r="CJ7" s="38">
        <v>160.62</v>
      </c>
      <c r="CK7" s="38">
        <v>171.08</v>
      </c>
      <c r="CL7" s="38">
        <v>136.15</v>
      </c>
      <c r="CM7" s="38">
        <v>55.48</v>
      </c>
      <c r="CN7" s="38">
        <v>53.86</v>
      </c>
      <c r="CO7" s="38">
        <v>56.47</v>
      </c>
      <c r="CP7" s="38">
        <v>55.04</v>
      </c>
      <c r="CQ7" s="38">
        <v>55.3</v>
      </c>
      <c r="CR7" s="38">
        <v>49.75</v>
      </c>
      <c r="CS7" s="38">
        <v>51.05</v>
      </c>
      <c r="CT7" s="38">
        <v>50.12</v>
      </c>
      <c r="CU7" s="38">
        <v>49.98</v>
      </c>
      <c r="CV7" s="38">
        <v>50.06</v>
      </c>
      <c r="CW7" s="38">
        <v>59.64</v>
      </c>
      <c r="CX7" s="38">
        <v>88.98</v>
      </c>
      <c r="CY7" s="38">
        <v>89.74</v>
      </c>
      <c r="CZ7" s="38">
        <v>89.84</v>
      </c>
      <c r="DA7" s="38">
        <v>90.46</v>
      </c>
      <c r="DB7" s="38">
        <v>90.19</v>
      </c>
      <c r="DC7" s="38">
        <v>87.85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0.19</v>
      </c>
      <c r="EL7" s="38">
        <v>0.16</v>
      </c>
      <c r="EM7" s="38">
        <v>0.2</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三浦市210113</cp:lastModifiedBy>
  <cp:lastPrinted>2021-01-27T01:26:45Z</cp:lastPrinted>
  <dcterms:created xsi:type="dcterms:W3CDTF">2020-12-04T02:45:34Z</dcterms:created>
  <dcterms:modified xsi:type="dcterms:W3CDTF">2021-01-28T09:04:43Z</dcterms:modified>
  <cp:category/>
</cp:coreProperties>
</file>