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985"/>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全体貸借対照表!$C$1:$AB$85</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2" i="5" l="1"/>
  <c r="AD76" i="5"/>
  <c r="AD72" i="5" s="1"/>
  <c r="AD67" i="5"/>
  <c r="AD60" i="5"/>
  <c r="AD56" i="5"/>
  <c r="AD40"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83" i="5"/>
  <c r="AD59" i="5"/>
  <c r="AD15" i="5"/>
  <c r="Q16" i="8"/>
  <c r="W20" i="7"/>
  <c r="R15" i="6"/>
  <c r="R14" i="6" s="1"/>
  <c r="AD14" i="5" l="1"/>
  <c r="AD83" i="5" s="1"/>
  <c r="U20" i="7"/>
  <c r="W29" i="7"/>
  <c r="U29" i="7" s="1"/>
</calcChain>
</file>

<file path=xl/sharedStrings.xml><?xml version="1.0" encoding="utf-8"?>
<sst xmlns="http://schemas.openxmlformats.org/spreadsheetml/2006/main" count="744" uniqueCount="428">
  <si>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</si>
  <si>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</si>
  <si>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</si>
  <si>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</si>
  <si>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</si>
  <si>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</si>
  <si>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</si>
  <si>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</si>
  <si>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</si>
  <si>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</si>
  <si>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</si>
  <si>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</si>
  <si>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</si>
  <si>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</si>
  <si>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</si>
  <si>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</si>
  <si>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</si>
  <si>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</si>
  <si>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</si>
  <si>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</si>
  <si>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</si>
  <si>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</si>
  <si>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</si>
  <si>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</si>
  <si>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</si>
  <si>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</si>
  <si>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</si>
  <si>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</si>
  <si>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</si>
  <si>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</si>
  <si>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</si>
  <si>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</si>
  <si>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</si>
  <si>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</si>
  <si>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</si>
  <si>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</si>
  <si>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</si>
  <si>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</si>
  <si>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</si>
  <si>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</si>
  <si>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</si>
  <si>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</si>
  <si>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</si>
  <si>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</si>
  <si>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</si>
  <si>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</si>
  <si>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</si>
  <si>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</si>
  <si>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</si>
  <si>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</si>
  <si>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</si>
  <si>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</si>
  <si>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</si>
  <si>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</si>
  <si>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</si>
  <si>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</si>
  <si>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</si>
  <si>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</si>
  <si>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</si>
  <si>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</si>
  <si>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</si>
  <si>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</si>
  <si>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</si>
  <si>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</si>
  <si>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</si>
  <si>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</si>
  <si>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</si>
  <si>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</si>
  <si>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</si>
  <si>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</si>
  <si>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</si>
  <si>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</si>
  <si>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</si>
  <si>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</si>
  <si>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</si>
  <si>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</si>
  <si>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</si>
  <si>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</si>
  <si>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</si>
  <si>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</si>
  <si>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</si>
  <si>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</si>
  <si>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</si>
  <si>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</si>
  <si>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</si>
  <si>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</si>
  <si>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</si>
  <si>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</si>
  <si>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</si>
  <si>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</si>
  <si>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</si>
  <si>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</si>
  <si>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</si>
  <si>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</si>
  <si>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</si>
  <si>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</si>
  <si>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</si>
  <si>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</si>
  <si>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</si>
  <si>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</si>
  <si>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</si>
  <si>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</si>
  <si>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</si>
  <si>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</si>
  <si>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</si>
  <si>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</si>
  <si>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</si>
  <si>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</si>
  <si>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</si>
  <si>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</si>
  <si>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</si>
  <si>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</si>
  <si>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</si>
  <si>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</si>
  <si>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</si>
  <si>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</si>
  <si>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</si>
  <si>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</si>
  <si>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</si>
  <si>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</si>
  <si>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</si>
  <si>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</si>
  <si>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</si>
  <si>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</si>
  <si>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</si>
  <si>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</si>
  <si>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</si>
  <si>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</si>
  <si>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</si>
  <si>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</si>
  <si>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</si>
  <si>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</si>
  <si>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</si>
  <si>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</si>
  <si>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</si>
  <si>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</si>
  <si>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</si>
  <si>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</si>
  <si>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</si>
  <si>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</si>
  <si>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</si>
  <si>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</si>
  <si>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</si>
  <si>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</si>
  <si>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</si>
  <si>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</si>
  <si>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</si>
  <si>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</si>
  <si>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</si>
  <si>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</si>
  <si>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</si>
  <si>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</si>
  <si>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</si>
  <si>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</si>
  <si>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</si>
  <si>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</si>
  <si>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</si>
  <si>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</si>
  <si>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</si>
  <si>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</si>
  <si>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</si>
  <si>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</si>
  <si>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</si>
  <si>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</si>
  <si>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</si>
  <si>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</si>
  <si>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</si>
  <si>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</si>
  <si>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</si>
  <si>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</si>
  <si>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</si>
  <si>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</si>
  <si>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</si>
  <si>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</si>
  <si>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</si>
  <si>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</si>
  <si>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</si>
  <si>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</si>
  <si>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</si>
  <si>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</si>
  <si>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</si>
  <si>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</si>
  <si>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</si>
  <si>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</si>
  <si>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</si>
  <si>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</si>
  <si>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</si>
  <si>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</si>
  <si>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</si>
  <si>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</si>
  <si>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</si>
  <si>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</si>
  <si>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</si>
  <si>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</si>
  <si>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</si>
  <si>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</si>
  <si>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</si>
  <si>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</si>
  <si>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</si>
  <si>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</si>
  <si>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</si>
  <si>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</si>
  <si>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</si>
  <si>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</si>
  <si>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</si>
  <si>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</si>
  <si>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</si>
  <si>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</si>
  <si>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</si>
  <si>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</si>
  <si>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</si>
  <si>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</si>
  <si>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</si>
  <si>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</si>
  <si>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</si>
  <si>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</si>
  <si>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</si>
  <si>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</si>
  <si>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</si>
  <si>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</si>
  <si>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</si>
  <si>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</si>
  <si>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</si>
  <si>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</si>
  <si>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</si>
  <si>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</si>
  <si>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</si>
  <si>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</si>
  <si>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</si>
  <si>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</si>
  <si>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</si>
  <si>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</si>
  <si>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</si>
  <si>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</si>
  <si>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</si>
  <si>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</si>
  <si>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</si>
  <si>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</si>
  <si>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</si>
  <si>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</si>
  <si>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</si>
  <si>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</si>
  <si>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</si>
  <si>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</si>
  <si>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</si>
  <si>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</si>
  <si>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</si>
  <si>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</si>
  <si>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</si>
  <si>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</si>
  <si>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</si>
  <si>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</si>
  <si>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</si>
  <si>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</si>
  <si>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</si>
  <si>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</si>
  <si>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</si>
  <si>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</si>
  <si>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</si>
  <si>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</si>
  <si>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</si>
  <si>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</si>
  <si>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</si>
  <si>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</si>
  <si>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</si>
  <si>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</si>
  <si>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</si>
  <si>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</si>
  <si>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</si>
  <si>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</si>
  <si>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</si>
  <si>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</si>
  <si>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</si>
  <si>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</si>
  <si>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</si>
  <si>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</si>
  <si>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</si>
  <si>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</si>
  <si>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</si>
  <si>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</si>
  <si>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</si>
  <si>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</si>
  <si>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</si>
  <si>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</si>
  <si>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</si>
  <si>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</si>
  <si>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</si>
  <si>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</si>
  <si>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</si>
  <si>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</si>
  <si>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</si>
  <si>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</si>
  <si>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</si>
  <si>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</si>
  <si>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</si>
  <si>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</si>
  <si>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</si>
  <si>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</si>
  <si>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</si>
  <si>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</si>
  <si>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</si>
  <si>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</si>
  <si>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</si>
  <si>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</si>
  <si>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</si>
  <si>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</si>
  <si>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</si>
  <si>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</si>
  <si>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</si>
  <si>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</si>
  <si>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</si>
  <si>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</si>
  <si>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</si>
  <si>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</si>
  <si>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</si>
  <si>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</si>
  <si>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</si>
  <si>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</si>
  <si>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</si>
  <si>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</si>
  <si>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</si>
  <si>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</si>
  <si>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</si>
  <si>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</si>
  <si>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</si>
  <si>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</si>
  <si>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</si>
  <si>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</si>
  <si>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</si>
  <si>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</si>
  <si>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</si>
  <si>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</si>
  <si>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</si>
  <si>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</si>
  <si>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</si>
  <si>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</si>
  <si>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</si>
  <si>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</si>
  <si>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</si>
  <si>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</si>
  <si>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</si>
  <si>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</si>
  <si>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</si>
  <si>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</si>
  <si>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</si>
  <si>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</si>
  <si>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</si>
  <si>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</si>
  <si>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</si>
  <si>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</si>
  <si>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</si>
  <si>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</si>
  <si>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</si>
  <si>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</si>
  <si>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</si>
  <si>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H28</t>
  </si>
  <si>
    <t>*出力帳票選択 ： 財務書類</t>
  </si>
  <si>
    <t>*団体区分 ： 全体</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</si>
  <si>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</si>
  <si>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</si>
  <si>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</si>
  <si>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</si>
  <si>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</si>
  <si>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</si>
  <si>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</si>
  <si>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</si>
  <si>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</si>
  <si>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</si>
  <si>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</si>
  <si>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</si>
  <si>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</si>
  <si>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</si>
  <si>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</si>
  <si>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</si>
  <si>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</si>
  <si>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</si>
  <si>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</si>
  <si>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</si>
  <si>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</si>
  <si>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</si>
  <si>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</si>
  <si>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</si>
  <si>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</si>
  <si>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</si>
  <si>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</si>
  <si>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</si>
  <si>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</si>
  <si>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</si>
  <si>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第三セクター等改革推進債償還事業特別会計 ： 全部連結</t>
  </si>
  <si>
    <t>公営企業会計 病院事業会計 ： 全部連結</t>
  </si>
  <si>
    <t>公営企業会計 水道事業会計 ： 全部連結</t>
  </si>
  <si>
    <t>その他 国民健康保険事業特別会計 ： 全部連結</t>
  </si>
  <si>
    <t>その他 後期高齢者医療事業特別会計 ： 全部連結</t>
  </si>
  <si>
    <t>その他 介護保険事業特別会計 ： 全部連結</t>
  </si>
  <si>
    <t>その他 市場事業特別会計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</si>
  <si>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</si>
  <si>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</si>
  <si>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</si>
  <si>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</si>
  <si>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</si>
  <si>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（単位：百万円）</t>
  </si>
  <si>
    <t>全体行政コスト計算書</t>
  </si>
  <si>
    <t>自　平成２８年４月１日　</t>
    <phoneticPr fontId="11"/>
  </si>
  <si>
    <t>至　平成２９年３月３１日</t>
    <phoneticPr fontId="11"/>
  </si>
  <si>
    <t>※</t>
  </si>
  <si>
    <t>全体純資産変動計算書</t>
  </si>
  <si>
    <t>至　平成２９年３月３１日</t>
    <phoneticPr fontId="11"/>
  </si>
  <si>
    <t>-</t>
    <phoneticPr fontId="11"/>
  </si>
  <si>
    <t>-</t>
    <phoneticPr fontId="11"/>
  </si>
  <si>
    <t>-</t>
    <phoneticPr fontId="11"/>
  </si>
  <si>
    <t>全体資金収支計算書</t>
  </si>
  <si>
    <t>自　平成２８年４月１日　</t>
    <phoneticPr fontId="11"/>
  </si>
  <si>
    <t>至　平成２９年３月３１日</t>
    <phoneticPr fontId="11"/>
  </si>
  <si>
    <t>全体貸借対照表</t>
  </si>
  <si>
    <t>（平成２９年３月３１日現在）</t>
  </si>
  <si>
    <t>地方債等</t>
    <phoneticPr fontId="2"/>
  </si>
  <si>
    <t>1年内償還予定地方債等</t>
    <phoneticPr fontId="2"/>
  </si>
  <si>
    <t>全体行政コスト及び純資産変動計算書</t>
  </si>
  <si>
    <t>事業用資産／建物 ： 20,733,549,793円</t>
    <phoneticPr fontId="11"/>
  </si>
  <si>
    <t>事業用資産／工作物 ： 1,635,902,392円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</si>
  <si>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</si>
  <si>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</si>
  <si>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</si>
  <si>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</si>
  <si>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195,675,271円</t>
    <phoneticPr fontId="11"/>
  </si>
  <si>
    <t>インフラ資産／工作物 ： 23,463,990,090円</t>
    <phoneticPr fontId="11"/>
  </si>
  <si>
    <t>インフラ資産／その他 ： 0円</t>
    <phoneticPr fontId="11"/>
  </si>
  <si>
    <t>物品 ： 2,591,286,063円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</si>
</sst>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9" fillId="0" borderId="15"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0" xfId="5" applyNumberFormat="1" applyFont="1" applyFill="1" applyBorder="1" applyAlignment="1">
      <alignment vertical="center"/>
    </xf>
    <xf numFmtId="176" fontId="1" fillId="0" borderId="20" xfId="5" applyNumberFormat="1" applyFont="1" applyFill="1" applyBorder="1" applyAlignment="1">
      <alignment horizontal="right" vertical="center"/>
    </xf>
    <xf numFmtId="176" fontId="1" fillId="0" borderId="0" xfId="6" applyNumberFormat="1" applyFont="1" applyFill="1" applyBorder="1" applyAlignment="1">
      <alignment horizontal="center" vertical="center"/>
    </xf>
    <xf numFmtId="176" fontId="1" fillId="0" borderId="10" xfId="5" applyNumberFormat="1" applyFont="1" applyFill="1" applyBorder="1" applyAlignment="1">
      <alignment vertical="center"/>
    </xf>
    <xf numFmtId="176" fontId="1" fillId="0" borderId="0" xfId="5" applyNumberFormat="1" applyFont="1" applyFill="1" applyAlignment="1">
      <alignment vertical="center"/>
    </xf>
    <xf numFmtId="176" fontId="1" fillId="0" borderId="24" xfId="5" applyNumberFormat="1" applyFont="1" applyFill="1" applyBorder="1" applyAlignment="1">
      <alignment horizontal="right"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0" borderId="7" xfId="6" applyNumberFormat="1"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176" fontId="1" fillId="0" borderId="0" xfId="6" applyNumberFormat="1" applyFont="1" applyFill="1" applyBorder="1" applyAlignment="1">
      <alignment horizontal="center"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176" fontId="1" fillId="0" borderId="14" xfId="5" applyNumberFormat="1"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176" fontId="1" fillId="0" borderId="27"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176" fontId="1" fillId="0" borderId="30" xfId="5" applyNumberFormat="1"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5"/>
  <sheetViews>
    <sheetView showGridLines="0" tabSelected="1" topLeftCell="C1" zoomScale="85" zoomScaleNormal="85" zoomScaleSheetLayoutView="85" workbookViewId="0">
      <selection activeCell="Z6" sqref="Z6"/>
    </sheetView>
  </sheetViews>
  <sheetFormatPr defaultColWidth="9"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customWidth="1"/>
    <col min="18" max="19" width="2.125" style="9" customWidth="1"/>
    <col min="20" max="24" width="3.875" style="9" customWidth="1"/>
    <col min="25" max="25" width="3.125" style="9" customWidth="1"/>
    <col min="26" max="26" width="24.125" style="9" customWidth="1"/>
    <col min="27" max="27" width="3.125" style="9" customWidth="1"/>
    <col min="28" max="28" width="0.625" style="9" customWidth="1"/>
    <col min="29" max="29" width="9" style="9"/>
    <col min="30" max="31" width="0" style="9" hidden="1" customWidth="1"/>
    <col min="32" max="16384" width="9" style="9"/>
  </cols>
  <sheetData>
    <row r="1" spans="1:31" x14ac:dyDescent="0.15">
      <c r="D1" s="9" t="s">
        <v>354</v>
      </c>
    </row>
    <row r="2" spans="1:31" x14ac:dyDescent="0.15">
      <c r="D2" s="9" t="s">
        <v>355</v>
      </c>
    </row>
    <row r="3" spans="1:31" x14ac:dyDescent="0.15">
      <c r="D3" s="9" t="s">
        <v>356</v>
      </c>
    </row>
    <row r="4" spans="1:31" x14ac:dyDescent="0.15">
      <c r="D4" s="9" t="s">
        <v>357</v>
      </c>
    </row>
    <row r="5" spans="1:31" x14ac:dyDescent="0.15">
      <c r="D5" s="9" t="s">
        <v>358</v>
      </c>
    </row>
    <row r="6" spans="1:31" x14ac:dyDescent="0.15">
      <c r="D6" s="9" t="s">
        <v>359</v>
      </c>
    </row>
    <row r="7" spans="1:31" x14ac:dyDescent="0.15">
      <c r="D7" s="9" t="s">
        <v>360</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336" t="s">
        <v>413</v>
      </c>
      <c r="E9" s="336"/>
      <c r="F9" s="336"/>
      <c r="G9" s="336"/>
      <c r="H9" s="336"/>
      <c r="I9" s="336"/>
      <c r="J9" s="336"/>
      <c r="K9" s="336"/>
      <c r="L9" s="336"/>
      <c r="M9" s="336"/>
      <c r="N9" s="336"/>
      <c r="O9" s="336"/>
      <c r="P9" s="336"/>
      <c r="Q9" s="336"/>
      <c r="R9" s="336"/>
      <c r="S9" s="336"/>
      <c r="T9" s="336"/>
      <c r="U9" s="336"/>
      <c r="V9" s="336"/>
      <c r="W9" s="336"/>
      <c r="X9" s="336"/>
      <c r="Y9" s="336"/>
      <c r="Z9" s="336"/>
      <c r="AA9" s="336"/>
    </row>
    <row r="10" spans="1:31" ht="21" customHeight="1" x14ac:dyDescent="0.15">
      <c r="D10" s="337" t="s">
        <v>414</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400</v>
      </c>
      <c r="AB11" s="13"/>
    </row>
    <row r="12" spans="1:31" s="16" customFormat="1" ht="14.25" customHeight="1" thickBot="1" x14ac:dyDescent="0.2">
      <c r="A12" s="15" t="s">
        <v>331</v>
      </c>
      <c r="B12" s="15" t="s">
        <v>332</v>
      </c>
      <c r="D12" s="333" t="s">
        <v>0</v>
      </c>
      <c r="E12" s="334"/>
      <c r="F12" s="334"/>
      <c r="G12" s="334"/>
      <c r="H12" s="334"/>
      <c r="I12" s="334"/>
      <c r="J12" s="334"/>
      <c r="K12" s="338"/>
      <c r="L12" s="338"/>
      <c r="M12" s="338"/>
      <c r="N12" s="338"/>
      <c r="O12" s="338"/>
      <c r="P12" s="339" t="s">
        <v>333</v>
      </c>
      <c r="Q12" s="340"/>
      <c r="R12" s="334" t="s">
        <v>0</v>
      </c>
      <c r="S12" s="334"/>
      <c r="T12" s="334"/>
      <c r="U12" s="334"/>
      <c r="V12" s="334"/>
      <c r="W12" s="334"/>
      <c r="X12" s="334"/>
      <c r="Y12" s="334"/>
      <c r="Z12" s="339" t="s">
        <v>333</v>
      </c>
      <c r="AA12" s="340"/>
    </row>
    <row r="13" spans="1:31" ht="14.65" customHeight="1" x14ac:dyDescent="0.15">
      <c r="D13" s="17" t="s">
        <v>334</v>
      </c>
      <c r="E13" s="18"/>
      <c r="F13" s="19"/>
      <c r="G13" s="20"/>
      <c r="H13" s="20"/>
      <c r="I13" s="20"/>
      <c r="J13" s="20"/>
      <c r="K13" s="18"/>
      <c r="L13" s="18"/>
      <c r="M13" s="18"/>
      <c r="N13" s="18"/>
      <c r="O13" s="18"/>
      <c r="P13" s="21"/>
      <c r="Q13" s="22"/>
      <c r="R13" s="19" t="s">
        <v>335</v>
      </c>
      <c r="S13" s="19"/>
      <c r="T13" s="19"/>
      <c r="U13" s="19"/>
      <c r="V13" s="19"/>
      <c r="W13" s="19"/>
      <c r="X13" s="19"/>
      <c r="Y13" s="305"/>
      <c r="Z13" s="306"/>
      <c r="AA13" s="23"/>
    </row>
    <row r="14" spans="1:31" ht="14.65" customHeight="1" x14ac:dyDescent="0.15">
      <c r="A14" s="7" t="s">
        <v>3</v>
      </c>
      <c r="B14" s="7" t="s">
        <v>117</v>
      </c>
      <c r="D14" s="24"/>
      <c r="E14" s="19" t="s">
        <v>4</v>
      </c>
      <c r="F14" s="19"/>
      <c r="G14" s="19"/>
      <c r="H14" s="19"/>
      <c r="I14" s="19"/>
      <c r="J14" s="19"/>
      <c r="K14" s="18"/>
      <c r="L14" s="18"/>
      <c r="M14" s="18"/>
      <c r="N14" s="18"/>
      <c r="O14" s="18"/>
      <c r="P14" s="25">
        <v>82252</v>
      </c>
      <c r="Q14" s="26"/>
      <c r="R14" s="19"/>
      <c r="S14" s="19" t="s">
        <v>118</v>
      </c>
      <c r="T14" s="19"/>
      <c r="U14" s="19"/>
      <c r="V14" s="19"/>
      <c r="W14" s="19"/>
      <c r="X14" s="19"/>
      <c r="Y14" s="305"/>
      <c r="Z14" s="25">
        <v>34484</v>
      </c>
      <c r="AA14" s="27" t="s">
        <v>404</v>
      </c>
      <c r="AD14" s="9">
        <f>IF(AND(AD15="-",AD56="-",AD59="-"),"-",SUM(AD15,AD56,AD59))</f>
        <v>82252010621</v>
      </c>
      <c r="AE14" s="9">
        <f>IF(COUNTIF(AE15:AE19,"-")=COUNTA(AE15:AE19),"-",SUM(AE15:AE19))</f>
        <v>34483750305</v>
      </c>
    </row>
    <row r="15" spans="1:31" ht="14.65" customHeight="1" x14ac:dyDescent="0.15">
      <c r="A15" s="7" t="s">
        <v>5</v>
      </c>
      <c r="B15" s="7" t="s">
        <v>119</v>
      </c>
      <c r="D15" s="24"/>
      <c r="E15" s="19"/>
      <c r="F15" s="19" t="s">
        <v>6</v>
      </c>
      <c r="G15" s="19"/>
      <c r="H15" s="19"/>
      <c r="I15" s="19"/>
      <c r="J15" s="19"/>
      <c r="K15" s="18"/>
      <c r="L15" s="18"/>
      <c r="M15" s="18"/>
      <c r="N15" s="18"/>
      <c r="O15" s="18"/>
      <c r="P15" s="25">
        <v>76703</v>
      </c>
      <c r="Q15" s="26"/>
      <c r="R15" s="19"/>
      <c r="S15" s="19"/>
      <c r="T15" s="19" t="s">
        <v>415</v>
      </c>
      <c r="U15" s="19"/>
      <c r="V15" s="19"/>
      <c r="W15" s="19"/>
      <c r="X15" s="19"/>
      <c r="Y15" s="305"/>
      <c r="Z15" s="25">
        <v>31593</v>
      </c>
      <c r="AA15" s="27"/>
      <c r="AD15" s="9">
        <f>IF(AND(AD16="-",AD40="-",COUNTIF(AD53:AD55,"-")=COUNTA(AD53:AD55)),"-",SUM(AD16,AD40,AD53:AD55))</f>
        <v>76702815492</v>
      </c>
      <c r="AE15" s="9">
        <v>31592609040</v>
      </c>
    </row>
    <row r="16" spans="1:31" ht="14.65" customHeight="1" x14ac:dyDescent="0.15">
      <c r="A16" s="7" t="s">
        <v>7</v>
      </c>
      <c r="B16" s="7" t="s">
        <v>120</v>
      </c>
      <c r="D16" s="24"/>
      <c r="E16" s="19"/>
      <c r="F16" s="19"/>
      <c r="G16" s="19" t="s">
        <v>8</v>
      </c>
      <c r="H16" s="19"/>
      <c r="I16" s="19"/>
      <c r="J16" s="19"/>
      <c r="K16" s="18"/>
      <c r="L16" s="18"/>
      <c r="M16" s="18"/>
      <c r="N16" s="18"/>
      <c r="O16" s="18"/>
      <c r="P16" s="25">
        <v>46588</v>
      </c>
      <c r="Q16" s="26" t="s">
        <v>404</v>
      </c>
      <c r="R16" s="19"/>
      <c r="S16" s="19"/>
      <c r="T16" s="19" t="s">
        <v>121</v>
      </c>
      <c r="U16" s="19"/>
      <c r="V16" s="19"/>
      <c r="W16" s="19"/>
      <c r="X16" s="19"/>
      <c r="Y16" s="305"/>
      <c r="Z16" s="25">
        <v>67</v>
      </c>
      <c r="AA16" s="27"/>
      <c r="AD16" s="9">
        <f>IF(COUNTIF(AD17:AD39,"-")=COUNTA(AD17:AD39),"-",SUM(AD17:AD39))</f>
        <v>46587973633</v>
      </c>
      <c r="AE16" s="9">
        <v>67477200</v>
      </c>
    </row>
    <row r="17" spans="1:31" ht="14.65" customHeight="1" x14ac:dyDescent="0.15">
      <c r="A17" s="7" t="s">
        <v>9</v>
      </c>
      <c r="B17" s="7" t="s">
        <v>122</v>
      </c>
      <c r="D17" s="24"/>
      <c r="E17" s="19"/>
      <c r="F17" s="19"/>
      <c r="G17" s="19"/>
      <c r="H17" s="19" t="s">
        <v>10</v>
      </c>
      <c r="I17" s="19"/>
      <c r="J17" s="19"/>
      <c r="K17" s="18"/>
      <c r="L17" s="18"/>
      <c r="M17" s="18"/>
      <c r="N17" s="18"/>
      <c r="O17" s="18"/>
      <c r="P17" s="25">
        <v>32378</v>
      </c>
      <c r="Q17" s="26"/>
      <c r="R17" s="19"/>
      <c r="S17" s="19"/>
      <c r="T17" s="19" t="s">
        <v>123</v>
      </c>
      <c r="U17" s="19"/>
      <c r="V17" s="19"/>
      <c r="W17" s="19"/>
      <c r="X17" s="19"/>
      <c r="Y17" s="305"/>
      <c r="Z17" s="25">
        <v>2780</v>
      </c>
      <c r="AA17" s="27"/>
      <c r="AD17" s="9">
        <v>32378139146</v>
      </c>
      <c r="AE17" s="9">
        <v>2780327010</v>
      </c>
    </row>
    <row r="18" spans="1:31" ht="14.65" customHeight="1" x14ac:dyDescent="0.15">
      <c r="A18" s="7" t="s">
        <v>12</v>
      </c>
      <c r="B18" s="7" t="s">
        <v>124</v>
      </c>
      <c r="D18" s="24"/>
      <c r="E18" s="19"/>
      <c r="F18" s="19"/>
      <c r="G18" s="19"/>
      <c r="H18" s="19" t="s">
        <v>13</v>
      </c>
      <c r="I18" s="19"/>
      <c r="J18" s="19"/>
      <c r="K18" s="18"/>
      <c r="L18" s="18"/>
      <c r="M18" s="18"/>
      <c r="N18" s="18"/>
      <c r="O18" s="18"/>
      <c r="P18" s="25">
        <v>0</v>
      </c>
      <c r="Q18" s="26"/>
      <c r="R18" s="19"/>
      <c r="S18" s="19"/>
      <c r="T18" s="19" t="s">
        <v>125</v>
      </c>
      <c r="U18" s="19"/>
      <c r="V18" s="19"/>
      <c r="W18" s="19"/>
      <c r="X18" s="19"/>
      <c r="Y18" s="305"/>
      <c r="Z18" s="25">
        <v>0</v>
      </c>
      <c r="AA18" s="27"/>
      <c r="AD18" s="9">
        <v>0</v>
      </c>
      <c r="AE18" s="9">
        <v>0</v>
      </c>
    </row>
    <row r="19" spans="1:31" ht="14.65" customHeight="1" x14ac:dyDescent="0.15">
      <c r="A19" s="7" t="s">
        <v>14</v>
      </c>
      <c r="B19" s="7" t="s">
        <v>126</v>
      </c>
      <c r="D19" s="24"/>
      <c r="E19" s="19"/>
      <c r="F19" s="19"/>
      <c r="G19" s="19"/>
      <c r="H19" s="19" t="s">
        <v>15</v>
      </c>
      <c r="I19" s="19"/>
      <c r="J19" s="19"/>
      <c r="K19" s="18"/>
      <c r="L19" s="18"/>
      <c r="M19" s="18"/>
      <c r="N19" s="18"/>
      <c r="O19" s="18"/>
      <c r="P19" s="25">
        <v>0</v>
      </c>
      <c r="Q19" s="26"/>
      <c r="R19" s="19"/>
      <c r="S19" s="19"/>
      <c r="T19" s="19" t="s">
        <v>44</v>
      </c>
      <c r="U19" s="19"/>
      <c r="V19" s="19"/>
      <c r="W19" s="19"/>
      <c r="X19" s="19"/>
      <c r="Y19" s="305"/>
      <c r="Z19" s="25">
        <v>43</v>
      </c>
      <c r="AA19" s="27"/>
      <c r="AD19" s="9">
        <v>0</v>
      </c>
      <c r="AE19" s="9">
        <v>43337055</v>
      </c>
    </row>
    <row r="20" spans="1:31" ht="14.65" customHeight="1" x14ac:dyDescent="0.15">
      <c r="A20" s="7" t="s">
        <v>16</v>
      </c>
      <c r="B20" s="7" t="s">
        <v>127</v>
      </c>
      <c r="D20" s="24"/>
      <c r="E20" s="19"/>
      <c r="F20" s="19"/>
      <c r="G20" s="19"/>
      <c r="H20" s="19" t="s">
        <v>17</v>
      </c>
      <c r="I20" s="19"/>
      <c r="J20" s="19"/>
      <c r="K20" s="18"/>
      <c r="L20" s="18"/>
      <c r="M20" s="18"/>
      <c r="N20" s="18"/>
      <c r="O20" s="18"/>
      <c r="P20" s="25">
        <v>0</v>
      </c>
      <c r="Q20" s="26"/>
      <c r="R20" s="19"/>
      <c r="S20" s="19" t="s">
        <v>128</v>
      </c>
      <c r="T20" s="19"/>
      <c r="U20" s="19"/>
      <c r="V20" s="19"/>
      <c r="W20" s="19"/>
      <c r="X20" s="19"/>
      <c r="Y20" s="305"/>
      <c r="Z20" s="25">
        <v>4613</v>
      </c>
      <c r="AA20" s="27" t="s">
        <v>404</v>
      </c>
      <c r="AD20" s="9">
        <v>0</v>
      </c>
      <c r="AE20" s="9">
        <f>IF(COUNTIF(AE21:AE28,"-")=COUNTA(AE21:AE28),"-",SUM(AE21:AE28))</f>
        <v>4612638102</v>
      </c>
    </row>
    <row r="21" spans="1:31" ht="14.65" customHeight="1" x14ac:dyDescent="0.15">
      <c r="A21" s="7" t="s">
        <v>18</v>
      </c>
      <c r="B21" s="7" t="s">
        <v>129</v>
      </c>
      <c r="D21" s="24"/>
      <c r="E21" s="19"/>
      <c r="F21" s="19"/>
      <c r="G21" s="19"/>
      <c r="H21" s="19" t="s">
        <v>19</v>
      </c>
      <c r="I21" s="19"/>
      <c r="J21" s="19"/>
      <c r="K21" s="18"/>
      <c r="L21" s="18"/>
      <c r="M21" s="18"/>
      <c r="N21" s="18"/>
      <c r="O21" s="18"/>
      <c r="P21" s="25">
        <v>33059</v>
      </c>
      <c r="Q21" s="26"/>
      <c r="R21" s="19"/>
      <c r="S21" s="19"/>
      <c r="T21" s="19" t="s">
        <v>416</v>
      </c>
      <c r="U21" s="19"/>
      <c r="V21" s="19"/>
      <c r="W21" s="19"/>
      <c r="X21" s="19"/>
      <c r="Y21" s="305"/>
      <c r="Z21" s="25">
        <v>3007</v>
      </c>
      <c r="AA21" s="27"/>
      <c r="AD21" s="9">
        <v>33058528147</v>
      </c>
      <c r="AE21" s="9">
        <v>3006848648</v>
      </c>
    </row>
    <row r="22" spans="1:31" ht="14.65" customHeight="1" x14ac:dyDescent="0.15">
      <c r="A22" s="7" t="s">
        <v>20</v>
      </c>
      <c r="B22" s="7" t="s">
        <v>130</v>
      </c>
      <c r="D22" s="24"/>
      <c r="E22" s="19"/>
      <c r="F22" s="19"/>
      <c r="G22" s="19"/>
      <c r="H22" s="19" t="s">
        <v>21</v>
      </c>
      <c r="I22" s="19"/>
      <c r="J22" s="19"/>
      <c r="K22" s="18"/>
      <c r="L22" s="18"/>
      <c r="M22" s="18"/>
      <c r="N22" s="18"/>
      <c r="O22" s="18"/>
      <c r="P22" s="25">
        <v>-20734</v>
      </c>
      <c r="Q22" s="26"/>
      <c r="R22" s="19"/>
      <c r="S22" s="19"/>
      <c r="T22" s="19" t="s">
        <v>131</v>
      </c>
      <c r="U22" s="19"/>
      <c r="V22" s="19"/>
      <c r="W22" s="19"/>
      <c r="X22" s="19"/>
      <c r="Y22" s="305"/>
      <c r="Z22" s="25">
        <v>282</v>
      </c>
      <c r="AA22" s="27"/>
      <c r="AD22" s="9">
        <v>-20733549793</v>
      </c>
      <c r="AE22" s="9">
        <v>282132110</v>
      </c>
    </row>
    <row r="23" spans="1:31" ht="14.65" customHeight="1" x14ac:dyDescent="0.15">
      <c r="A23" s="7" t="s">
        <v>336</v>
      </c>
      <c r="B23" s="7" t="s">
        <v>132</v>
      </c>
      <c r="D23" s="24"/>
      <c r="E23" s="19"/>
      <c r="F23" s="19"/>
      <c r="G23" s="19"/>
      <c r="H23" s="19" t="s">
        <v>22</v>
      </c>
      <c r="I23" s="19"/>
      <c r="J23" s="19"/>
      <c r="K23" s="18"/>
      <c r="L23" s="18"/>
      <c r="M23" s="18"/>
      <c r="N23" s="18"/>
      <c r="O23" s="18"/>
      <c r="P23" s="25">
        <v>0</v>
      </c>
      <c r="Q23" s="26"/>
      <c r="R23" s="19"/>
      <c r="S23" s="19"/>
      <c r="T23" s="19" t="s">
        <v>133</v>
      </c>
      <c r="U23" s="19"/>
      <c r="V23" s="19"/>
      <c r="W23" s="19"/>
      <c r="X23" s="19"/>
      <c r="Y23" s="305"/>
      <c r="Z23" s="25">
        <v>1</v>
      </c>
      <c r="AA23" s="27"/>
      <c r="AD23" s="9">
        <v>0</v>
      </c>
      <c r="AE23" s="9">
        <v>1152260</v>
      </c>
    </row>
    <row r="24" spans="1:31" ht="14.65" customHeight="1" x14ac:dyDescent="0.15">
      <c r="A24" s="7" t="s">
        <v>23</v>
      </c>
      <c r="B24" s="7" t="s">
        <v>134</v>
      </c>
      <c r="D24" s="24"/>
      <c r="E24" s="19"/>
      <c r="F24" s="19"/>
      <c r="G24" s="19"/>
      <c r="H24" s="19" t="s">
        <v>24</v>
      </c>
      <c r="I24" s="19"/>
      <c r="J24" s="19"/>
      <c r="K24" s="18"/>
      <c r="L24" s="18"/>
      <c r="M24" s="18"/>
      <c r="N24" s="18"/>
      <c r="O24" s="18"/>
      <c r="P24" s="25">
        <v>2447</v>
      </c>
      <c r="Q24" s="26"/>
      <c r="R24" s="18"/>
      <c r="S24" s="19"/>
      <c r="T24" s="19" t="s">
        <v>135</v>
      </c>
      <c r="U24" s="19"/>
      <c r="V24" s="19"/>
      <c r="W24" s="19"/>
      <c r="X24" s="19"/>
      <c r="Y24" s="305"/>
      <c r="Z24" s="25">
        <v>665</v>
      </c>
      <c r="AA24" s="27"/>
      <c r="AD24" s="9">
        <v>2447326989</v>
      </c>
      <c r="AE24" s="9">
        <v>665256768</v>
      </c>
    </row>
    <row r="25" spans="1:31" ht="14.65" customHeight="1" x14ac:dyDescent="0.15">
      <c r="A25" s="7" t="s">
        <v>25</v>
      </c>
      <c r="B25" s="7" t="s">
        <v>136</v>
      </c>
      <c r="D25" s="24"/>
      <c r="E25" s="19"/>
      <c r="F25" s="19"/>
      <c r="G25" s="19"/>
      <c r="H25" s="19" t="s">
        <v>26</v>
      </c>
      <c r="I25" s="19"/>
      <c r="J25" s="19"/>
      <c r="K25" s="18"/>
      <c r="L25" s="18"/>
      <c r="M25" s="18"/>
      <c r="N25" s="18"/>
      <c r="O25" s="18"/>
      <c r="P25" s="25">
        <v>-1636</v>
      </c>
      <c r="Q25" s="26"/>
      <c r="R25" s="18"/>
      <c r="S25" s="19"/>
      <c r="T25" s="19" t="s">
        <v>137</v>
      </c>
      <c r="U25" s="19"/>
      <c r="V25" s="19"/>
      <c r="W25" s="19"/>
      <c r="X25" s="19"/>
      <c r="Y25" s="305"/>
      <c r="Z25" s="25">
        <v>0</v>
      </c>
      <c r="AA25" s="27"/>
      <c r="AD25" s="9">
        <v>-1635902392</v>
      </c>
      <c r="AE25" s="9">
        <v>0</v>
      </c>
    </row>
    <row r="26" spans="1:31" ht="14.65" customHeight="1" x14ac:dyDescent="0.15">
      <c r="A26" s="7" t="s">
        <v>337</v>
      </c>
      <c r="B26" s="7" t="s">
        <v>138</v>
      </c>
      <c r="D26" s="24"/>
      <c r="E26" s="19"/>
      <c r="F26" s="19"/>
      <c r="G26" s="19"/>
      <c r="H26" s="19" t="s">
        <v>27</v>
      </c>
      <c r="I26" s="19"/>
      <c r="J26" s="19"/>
      <c r="K26" s="18"/>
      <c r="L26" s="18"/>
      <c r="M26" s="18"/>
      <c r="N26" s="18"/>
      <c r="O26" s="18"/>
      <c r="P26" s="25">
        <v>0</v>
      </c>
      <c r="Q26" s="26"/>
      <c r="R26" s="19"/>
      <c r="S26" s="19"/>
      <c r="T26" s="19" t="s">
        <v>139</v>
      </c>
      <c r="U26" s="19"/>
      <c r="V26" s="19"/>
      <c r="W26" s="19"/>
      <c r="X26" s="19"/>
      <c r="Y26" s="305"/>
      <c r="Z26" s="25">
        <v>259</v>
      </c>
      <c r="AA26" s="27"/>
      <c r="AD26" s="9">
        <v>0</v>
      </c>
      <c r="AE26" s="9">
        <v>259108716</v>
      </c>
    </row>
    <row r="27" spans="1:31" ht="14.65" customHeight="1" x14ac:dyDescent="0.15">
      <c r="A27" s="7" t="s">
        <v>28</v>
      </c>
      <c r="B27" s="7" t="s">
        <v>140</v>
      </c>
      <c r="D27" s="24"/>
      <c r="E27" s="19"/>
      <c r="F27" s="19"/>
      <c r="G27" s="19"/>
      <c r="H27" s="19" t="s">
        <v>29</v>
      </c>
      <c r="I27" s="28"/>
      <c r="J27" s="28"/>
      <c r="K27" s="29"/>
      <c r="L27" s="29"/>
      <c r="M27" s="29"/>
      <c r="N27" s="29"/>
      <c r="O27" s="29"/>
      <c r="P27" s="25">
        <v>0</v>
      </c>
      <c r="Q27" s="26"/>
      <c r="R27" s="19"/>
      <c r="S27" s="19"/>
      <c r="T27" s="19" t="s">
        <v>141</v>
      </c>
      <c r="U27" s="19"/>
      <c r="V27" s="19"/>
      <c r="W27" s="19"/>
      <c r="X27" s="19"/>
      <c r="Y27" s="305"/>
      <c r="Z27" s="25">
        <v>320</v>
      </c>
      <c r="AA27" s="27"/>
      <c r="AD27" s="9">
        <v>0</v>
      </c>
      <c r="AE27" s="9">
        <v>320251508</v>
      </c>
    </row>
    <row r="28" spans="1:31" ht="14.65" customHeight="1" x14ac:dyDescent="0.15">
      <c r="A28" s="7" t="s">
        <v>30</v>
      </c>
      <c r="B28" s="7" t="s">
        <v>142</v>
      </c>
      <c r="D28" s="24"/>
      <c r="E28" s="19"/>
      <c r="F28" s="19"/>
      <c r="G28" s="19"/>
      <c r="H28" s="19" t="s">
        <v>31</v>
      </c>
      <c r="I28" s="28"/>
      <c r="J28" s="28"/>
      <c r="K28" s="29"/>
      <c r="L28" s="29"/>
      <c r="M28" s="29"/>
      <c r="N28" s="29"/>
      <c r="O28" s="29"/>
      <c r="P28" s="25">
        <v>0</v>
      </c>
      <c r="Q28" s="26"/>
      <c r="R28" s="19"/>
      <c r="S28" s="19"/>
      <c r="T28" s="19" t="s">
        <v>44</v>
      </c>
      <c r="U28" s="19"/>
      <c r="V28" s="19"/>
      <c r="W28" s="19"/>
      <c r="X28" s="19"/>
      <c r="Y28" s="305"/>
      <c r="Z28" s="25">
        <v>78</v>
      </c>
      <c r="AA28" s="27"/>
      <c r="AD28" s="9">
        <v>0</v>
      </c>
      <c r="AE28" s="9">
        <v>77888092</v>
      </c>
    </row>
    <row r="29" spans="1:31" ht="14.65" customHeight="1" x14ac:dyDescent="0.15">
      <c r="A29" s="7" t="s">
        <v>338</v>
      </c>
      <c r="B29" s="7" t="s">
        <v>115</v>
      </c>
      <c r="D29" s="24"/>
      <c r="E29" s="19"/>
      <c r="F29" s="19"/>
      <c r="G29" s="19"/>
      <c r="H29" s="19" t="s">
        <v>32</v>
      </c>
      <c r="I29" s="28"/>
      <c r="J29" s="28"/>
      <c r="K29" s="29"/>
      <c r="L29" s="29"/>
      <c r="M29" s="29"/>
      <c r="N29" s="29"/>
      <c r="O29" s="29"/>
      <c r="P29" s="25">
        <v>0</v>
      </c>
      <c r="Q29" s="26"/>
      <c r="R29" s="318" t="s">
        <v>116</v>
      </c>
      <c r="S29" s="319"/>
      <c r="T29" s="319"/>
      <c r="U29" s="319"/>
      <c r="V29" s="319"/>
      <c r="W29" s="319"/>
      <c r="X29" s="319"/>
      <c r="Y29" s="320"/>
      <c r="Z29" s="30">
        <v>39096</v>
      </c>
      <c r="AA29" s="31" t="s">
        <v>404</v>
      </c>
      <c r="AD29" s="9">
        <v>0</v>
      </c>
      <c r="AE29" s="9">
        <f>IF(AND(AE14="-",AE20="-"),"-",SUM(AE14,AE20))</f>
        <v>39096388407</v>
      </c>
    </row>
    <row r="30" spans="1:31" ht="14.65" customHeight="1" x14ac:dyDescent="0.15">
      <c r="A30" s="7" t="s">
        <v>33</v>
      </c>
      <c r="D30" s="24"/>
      <c r="E30" s="19"/>
      <c r="F30" s="19"/>
      <c r="G30" s="19"/>
      <c r="H30" s="19" t="s">
        <v>34</v>
      </c>
      <c r="I30" s="28"/>
      <c r="J30" s="28"/>
      <c r="K30" s="29"/>
      <c r="L30" s="29"/>
      <c r="M30" s="29"/>
      <c r="N30" s="29"/>
      <c r="O30" s="29"/>
      <c r="P30" s="25">
        <v>0</v>
      </c>
      <c r="Q30" s="26"/>
      <c r="R30" s="19" t="s">
        <v>339</v>
      </c>
      <c r="S30" s="32"/>
      <c r="T30" s="32"/>
      <c r="U30" s="32"/>
      <c r="V30" s="32"/>
      <c r="W30" s="32"/>
      <c r="X30" s="32"/>
      <c r="Y30" s="307"/>
      <c r="Z30" s="25"/>
      <c r="AA30" s="33"/>
      <c r="AD30" s="9">
        <v>0</v>
      </c>
    </row>
    <row r="31" spans="1:31" ht="14.65" customHeight="1" x14ac:dyDescent="0.15">
      <c r="A31" s="7" t="s">
        <v>35</v>
      </c>
      <c r="B31" s="7" t="s">
        <v>145</v>
      </c>
      <c r="D31" s="24"/>
      <c r="E31" s="19"/>
      <c r="F31" s="19"/>
      <c r="G31" s="19"/>
      <c r="H31" s="19" t="s">
        <v>36</v>
      </c>
      <c r="I31" s="28"/>
      <c r="J31" s="28"/>
      <c r="K31" s="29"/>
      <c r="L31" s="29"/>
      <c r="M31" s="29"/>
      <c r="N31" s="29"/>
      <c r="O31" s="29"/>
      <c r="P31" s="25">
        <v>0</v>
      </c>
      <c r="Q31" s="26"/>
      <c r="R31" s="19"/>
      <c r="S31" s="19" t="s">
        <v>146</v>
      </c>
      <c r="T31" s="19"/>
      <c r="U31" s="19"/>
      <c r="V31" s="19"/>
      <c r="W31" s="19"/>
      <c r="X31" s="19"/>
      <c r="Y31" s="305"/>
      <c r="Z31" s="25">
        <v>82724</v>
      </c>
      <c r="AA31" s="27"/>
      <c r="AD31" s="9">
        <v>0</v>
      </c>
      <c r="AE31" s="9">
        <v>82723670235</v>
      </c>
    </row>
    <row r="32" spans="1:31" ht="14.65" customHeight="1" x14ac:dyDescent="0.15">
      <c r="A32" s="7" t="s">
        <v>340</v>
      </c>
      <c r="B32" s="7" t="s">
        <v>147</v>
      </c>
      <c r="D32" s="24"/>
      <c r="E32" s="19"/>
      <c r="F32" s="19"/>
      <c r="G32" s="19"/>
      <c r="H32" s="19" t="s">
        <v>37</v>
      </c>
      <c r="I32" s="28"/>
      <c r="J32" s="28"/>
      <c r="K32" s="29"/>
      <c r="L32" s="29"/>
      <c r="M32" s="29"/>
      <c r="N32" s="29"/>
      <c r="O32" s="29"/>
      <c r="P32" s="25">
        <v>0</v>
      </c>
      <c r="Q32" s="26"/>
      <c r="R32" s="19"/>
      <c r="S32" s="18" t="s">
        <v>148</v>
      </c>
      <c r="T32" s="19"/>
      <c r="U32" s="19"/>
      <c r="V32" s="19"/>
      <c r="W32" s="19"/>
      <c r="X32" s="19"/>
      <c r="Y32" s="305"/>
      <c r="Z32" s="25">
        <v>-32723</v>
      </c>
      <c r="AA32" s="27"/>
      <c r="AD32" s="9">
        <v>0</v>
      </c>
      <c r="AE32" s="9">
        <v>-32722591252</v>
      </c>
    </row>
    <row r="33" spans="1:30" ht="14.65" customHeight="1" x14ac:dyDescent="0.15">
      <c r="A33" s="7" t="s">
        <v>38</v>
      </c>
      <c r="D33" s="24"/>
      <c r="E33" s="19"/>
      <c r="F33" s="19"/>
      <c r="G33" s="19"/>
      <c r="H33" s="19" t="s">
        <v>39</v>
      </c>
      <c r="I33" s="28"/>
      <c r="J33" s="28"/>
      <c r="K33" s="29"/>
      <c r="L33" s="29"/>
      <c r="M33" s="29"/>
      <c r="N33" s="29"/>
      <c r="O33" s="29"/>
      <c r="P33" s="25">
        <v>0</v>
      </c>
      <c r="Q33" s="26"/>
      <c r="R33" s="24"/>
      <c r="S33" s="19"/>
      <c r="T33" s="19"/>
      <c r="U33" s="19"/>
      <c r="V33" s="19"/>
      <c r="W33" s="19"/>
      <c r="X33" s="19"/>
      <c r="Y33" s="305"/>
      <c r="Z33" s="25"/>
      <c r="AA33" s="34"/>
      <c r="AD33" s="9">
        <v>0</v>
      </c>
    </row>
    <row r="34" spans="1:30" ht="14.65" customHeight="1" x14ac:dyDescent="0.15">
      <c r="A34" s="7" t="s">
        <v>40</v>
      </c>
      <c r="D34" s="24"/>
      <c r="E34" s="19"/>
      <c r="F34" s="19"/>
      <c r="G34" s="19"/>
      <c r="H34" s="19" t="s">
        <v>41</v>
      </c>
      <c r="I34" s="28"/>
      <c r="J34" s="28"/>
      <c r="K34" s="29"/>
      <c r="L34" s="29"/>
      <c r="M34" s="29"/>
      <c r="N34" s="29"/>
      <c r="O34" s="29"/>
      <c r="P34" s="25">
        <v>0</v>
      </c>
      <c r="Q34" s="26"/>
      <c r="R34" s="24"/>
      <c r="S34" s="19"/>
      <c r="T34" s="19"/>
      <c r="U34" s="19"/>
      <c r="V34" s="19"/>
      <c r="W34" s="19"/>
      <c r="X34" s="19"/>
      <c r="Y34" s="305"/>
      <c r="Z34" s="25"/>
      <c r="AA34" s="34"/>
      <c r="AD34" s="9">
        <v>0</v>
      </c>
    </row>
    <row r="35" spans="1:30" ht="14.65" customHeight="1" x14ac:dyDescent="0.15">
      <c r="A35" s="7" t="s">
        <v>341</v>
      </c>
      <c r="D35" s="24"/>
      <c r="E35" s="19"/>
      <c r="F35" s="19"/>
      <c r="G35" s="19"/>
      <c r="H35" s="19" t="s">
        <v>42</v>
      </c>
      <c r="I35" s="28"/>
      <c r="J35" s="28"/>
      <c r="K35" s="29"/>
      <c r="L35" s="29"/>
      <c r="M35" s="29"/>
      <c r="N35" s="29"/>
      <c r="O35" s="29"/>
      <c r="P35" s="25">
        <v>0</v>
      </c>
      <c r="Q35" s="26"/>
      <c r="R35" s="321"/>
      <c r="S35" s="322"/>
      <c r="T35" s="322"/>
      <c r="U35" s="322"/>
      <c r="V35" s="322"/>
      <c r="W35" s="322"/>
      <c r="X35" s="322"/>
      <c r="Y35" s="323"/>
      <c r="Z35" s="25"/>
      <c r="AA35" s="27"/>
      <c r="AD35" s="9">
        <v>0</v>
      </c>
    </row>
    <row r="36" spans="1:30" ht="14.65" customHeight="1" x14ac:dyDescent="0.15">
      <c r="A36" s="7" t="s">
        <v>43</v>
      </c>
      <c r="D36" s="24"/>
      <c r="E36" s="19"/>
      <c r="F36" s="19"/>
      <c r="G36" s="19"/>
      <c r="H36" s="19" t="s">
        <v>44</v>
      </c>
      <c r="I36" s="19"/>
      <c r="J36" s="19"/>
      <c r="K36" s="18"/>
      <c r="L36" s="18"/>
      <c r="M36" s="18"/>
      <c r="N36" s="18"/>
      <c r="O36" s="18"/>
      <c r="P36" s="25">
        <v>0</v>
      </c>
      <c r="Q36" s="26"/>
      <c r="R36" s="24"/>
      <c r="S36" s="32"/>
      <c r="T36" s="32"/>
      <c r="U36" s="32"/>
      <c r="V36" s="32"/>
      <c r="W36" s="32"/>
      <c r="X36" s="32"/>
      <c r="Y36" s="307"/>
      <c r="Z36" s="25"/>
      <c r="AA36" s="35"/>
      <c r="AD36" s="9">
        <v>0</v>
      </c>
    </row>
    <row r="37" spans="1:30" ht="14.65" customHeight="1" x14ac:dyDescent="0.15">
      <c r="A37" s="7" t="s">
        <v>45</v>
      </c>
      <c r="D37" s="24"/>
      <c r="E37" s="19"/>
      <c r="F37" s="19"/>
      <c r="G37" s="19"/>
      <c r="H37" s="19" t="s">
        <v>46</v>
      </c>
      <c r="I37" s="19"/>
      <c r="J37" s="19"/>
      <c r="K37" s="18"/>
      <c r="L37" s="18"/>
      <c r="M37" s="18"/>
      <c r="N37" s="18"/>
      <c r="O37" s="18"/>
      <c r="P37" s="25">
        <v>0</v>
      </c>
      <c r="Q37" s="26"/>
      <c r="R37" s="19"/>
      <c r="S37" s="32"/>
      <c r="T37" s="32"/>
      <c r="U37" s="32"/>
      <c r="V37" s="32"/>
      <c r="W37" s="32"/>
      <c r="X37" s="32"/>
      <c r="Y37" s="307"/>
      <c r="Z37" s="25"/>
      <c r="AA37" s="35"/>
      <c r="AD37" s="9">
        <v>0</v>
      </c>
    </row>
    <row r="38" spans="1:30" ht="14.65" customHeight="1" x14ac:dyDescent="0.15">
      <c r="A38" s="7" t="s">
        <v>342</v>
      </c>
      <c r="D38" s="24"/>
      <c r="E38" s="19"/>
      <c r="F38" s="19"/>
      <c r="G38" s="19"/>
      <c r="H38" s="19" t="s">
        <v>47</v>
      </c>
      <c r="I38" s="19"/>
      <c r="J38" s="19"/>
      <c r="K38" s="18"/>
      <c r="L38" s="18"/>
      <c r="M38" s="18"/>
      <c r="N38" s="18"/>
      <c r="O38" s="18"/>
      <c r="P38" s="25">
        <v>0</v>
      </c>
      <c r="Q38" s="26"/>
      <c r="R38" s="19"/>
      <c r="S38" s="19"/>
      <c r="T38" s="19"/>
      <c r="U38" s="19"/>
      <c r="V38" s="19"/>
      <c r="W38" s="19"/>
      <c r="X38" s="19"/>
      <c r="Y38" s="305"/>
      <c r="Z38" s="25"/>
      <c r="AA38" s="34"/>
      <c r="AD38" s="9">
        <v>0</v>
      </c>
    </row>
    <row r="39" spans="1:30" ht="14.65" customHeight="1" x14ac:dyDescent="0.15">
      <c r="A39" s="7" t="s">
        <v>48</v>
      </c>
      <c r="D39" s="24"/>
      <c r="E39" s="19"/>
      <c r="F39" s="19"/>
      <c r="G39" s="19"/>
      <c r="H39" s="19" t="s">
        <v>49</v>
      </c>
      <c r="I39" s="19"/>
      <c r="J39" s="19"/>
      <c r="K39" s="18"/>
      <c r="L39" s="18"/>
      <c r="M39" s="18"/>
      <c r="N39" s="18"/>
      <c r="O39" s="18"/>
      <c r="P39" s="25">
        <v>1073</v>
      </c>
      <c r="Q39" s="26"/>
      <c r="R39" s="19"/>
      <c r="S39" s="18"/>
      <c r="T39" s="19"/>
      <c r="U39" s="19"/>
      <c r="V39" s="19"/>
      <c r="W39" s="19"/>
      <c r="X39" s="19"/>
      <c r="Y39" s="305"/>
      <c r="Z39" s="25"/>
      <c r="AA39" s="34"/>
      <c r="AD39" s="9">
        <v>1073431536</v>
      </c>
    </row>
    <row r="40" spans="1:30" ht="14.65" customHeight="1" x14ac:dyDescent="0.15">
      <c r="A40" s="7" t="s">
        <v>50</v>
      </c>
      <c r="D40" s="24"/>
      <c r="E40" s="19"/>
      <c r="F40" s="19"/>
      <c r="G40" s="19" t="s">
        <v>51</v>
      </c>
      <c r="H40" s="19"/>
      <c r="I40" s="19"/>
      <c r="J40" s="19"/>
      <c r="K40" s="18"/>
      <c r="L40" s="18"/>
      <c r="M40" s="18"/>
      <c r="N40" s="18"/>
      <c r="O40" s="18"/>
      <c r="P40" s="25">
        <v>29372</v>
      </c>
      <c r="Q40" s="26" t="s">
        <v>404</v>
      </c>
      <c r="R40" s="17"/>
      <c r="S40" s="18"/>
      <c r="T40" s="18"/>
      <c r="U40" s="18"/>
      <c r="V40" s="18"/>
      <c r="W40" s="18"/>
      <c r="X40" s="18"/>
      <c r="Y40" s="308"/>
      <c r="Z40" s="25"/>
      <c r="AA40" s="34"/>
      <c r="AD40" s="9">
        <f>IF(COUNTIF(AD41:AD52,"-")=COUNTA(AD41:AD52),"-",SUM(AD41:AD52))</f>
        <v>29372433242</v>
      </c>
    </row>
    <row r="41" spans="1:30" ht="14.65" customHeight="1" x14ac:dyDescent="0.15">
      <c r="A41" s="7" t="s">
        <v>52</v>
      </c>
      <c r="D41" s="24"/>
      <c r="E41" s="19"/>
      <c r="F41" s="19"/>
      <c r="G41" s="19"/>
      <c r="H41" s="19" t="s">
        <v>10</v>
      </c>
      <c r="I41" s="19"/>
      <c r="J41" s="19"/>
      <c r="K41" s="18"/>
      <c r="L41" s="18"/>
      <c r="M41" s="18"/>
      <c r="N41" s="18"/>
      <c r="O41" s="18"/>
      <c r="P41" s="25">
        <v>4823</v>
      </c>
      <c r="Q41" s="26"/>
      <c r="R41" s="18"/>
      <c r="S41" s="18"/>
      <c r="T41" s="18"/>
      <c r="U41" s="18"/>
      <c r="V41" s="18"/>
      <c r="W41" s="18"/>
      <c r="X41" s="18"/>
      <c r="Y41" s="305"/>
      <c r="Z41" s="25"/>
      <c r="AA41" s="34"/>
      <c r="AD41" s="9">
        <v>4823171647</v>
      </c>
    </row>
    <row r="42" spans="1:30" ht="14.65" customHeight="1" x14ac:dyDescent="0.15">
      <c r="A42" s="7" t="s">
        <v>53</v>
      </c>
      <c r="D42" s="24"/>
      <c r="E42" s="19"/>
      <c r="F42" s="19"/>
      <c r="G42" s="19"/>
      <c r="H42" s="19" t="s">
        <v>13</v>
      </c>
      <c r="I42" s="19"/>
      <c r="J42" s="19"/>
      <c r="K42" s="18"/>
      <c r="L42" s="18"/>
      <c r="M42" s="18"/>
      <c r="N42" s="18"/>
      <c r="O42" s="18"/>
      <c r="P42" s="25">
        <v>0</v>
      </c>
      <c r="Q42" s="26"/>
      <c r="R42" s="36"/>
      <c r="S42" s="36"/>
      <c r="T42" s="36"/>
      <c r="U42" s="36"/>
      <c r="V42" s="36"/>
      <c r="W42" s="36"/>
      <c r="X42" s="36"/>
      <c r="Y42" s="309"/>
      <c r="Z42" s="306"/>
      <c r="AA42" s="37"/>
      <c r="AD42" s="9">
        <v>0</v>
      </c>
    </row>
    <row r="43" spans="1:30" ht="14.65" customHeight="1" x14ac:dyDescent="0.15">
      <c r="A43" s="7" t="s">
        <v>54</v>
      </c>
      <c r="D43" s="24"/>
      <c r="E43" s="19"/>
      <c r="F43" s="19"/>
      <c r="G43" s="19"/>
      <c r="H43" s="19" t="s">
        <v>19</v>
      </c>
      <c r="I43" s="19"/>
      <c r="J43" s="19"/>
      <c r="K43" s="18"/>
      <c r="L43" s="18"/>
      <c r="M43" s="18"/>
      <c r="N43" s="18"/>
      <c r="O43" s="18"/>
      <c r="P43" s="25">
        <v>544</v>
      </c>
      <c r="Q43" s="26"/>
      <c r="R43" s="36"/>
      <c r="S43" s="36"/>
      <c r="T43" s="36"/>
      <c r="U43" s="36"/>
      <c r="V43" s="36"/>
      <c r="W43" s="36"/>
      <c r="X43" s="36"/>
      <c r="Y43" s="309"/>
      <c r="Z43" s="306"/>
      <c r="AA43" s="37"/>
      <c r="AD43" s="9">
        <v>543867613</v>
      </c>
    </row>
    <row r="44" spans="1:30" ht="14.65" customHeight="1" x14ac:dyDescent="0.15">
      <c r="A44" s="7" t="s">
        <v>55</v>
      </c>
      <c r="D44" s="24"/>
      <c r="E44" s="19"/>
      <c r="F44" s="19"/>
      <c r="G44" s="19"/>
      <c r="H44" s="19" t="s">
        <v>21</v>
      </c>
      <c r="I44" s="19"/>
      <c r="J44" s="19"/>
      <c r="K44" s="18"/>
      <c r="L44" s="18"/>
      <c r="M44" s="18"/>
      <c r="N44" s="18"/>
      <c r="O44" s="18"/>
      <c r="P44" s="25">
        <v>-196</v>
      </c>
      <c r="Q44" s="26"/>
      <c r="R44" s="36"/>
      <c r="S44" s="36"/>
      <c r="T44" s="36"/>
      <c r="U44" s="36"/>
      <c r="V44" s="36"/>
      <c r="W44" s="36"/>
      <c r="X44" s="36"/>
      <c r="Y44" s="309"/>
      <c r="Z44" s="306"/>
      <c r="AA44" s="37"/>
      <c r="AD44" s="9">
        <v>-195675271</v>
      </c>
    </row>
    <row r="45" spans="1:30" ht="14.65" customHeight="1" x14ac:dyDescent="0.15">
      <c r="A45" s="7" t="s">
        <v>56</v>
      </c>
      <c r="D45" s="24"/>
      <c r="E45" s="19"/>
      <c r="F45" s="19"/>
      <c r="G45" s="19"/>
      <c r="H45" s="19" t="s">
        <v>22</v>
      </c>
      <c r="I45" s="19"/>
      <c r="J45" s="19"/>
      <c r="K45" s="18"/>
      <c r="L45" s="18"/>
      <c r="M45" s="18"/>
      <c r="N45" s="18"/>
      <c r="O45" s="18"/>
      <c r="P45" s="25">
        <v>0</v>
      </c>
      <c r="Q45" s="26"/>
      <c r="R45" s="36"/>
      <c r="S45" s="36"/>
      <c r="T45" s="36"/>
      <c r="U45" s="36"/>
      <c r="V45" s="36"/>
      <c r="W45" s="36"/>
      <c r="X45" s="36"/>
      <c r="Y45" s="309"/>
      <c r="Z45" s="306"/>
      <c r="AA45" s="37"/>
      <c r="AD45" s="9">
        <v>0</v>
      </c>
    </row>
    <row r="46" spans="1:30" ht="14.65" customHeight="1" x14ac:dyDescent="0.15">
      <c r="A46" s="7" t="s">
        <v>57</v>
      </c>
      <c r="D46" s="24"/>
      <c r="E46" s="19"/>
      <c r="F46" s="19"/>
      <c r="G46" s="19"/>
      <c r="H46" s="19" t="s">
        <v>24</v>
      </c>
      <c r="I46" s="19"/>
      <c r="J46" s="19"/>
      <c r="K46" s="18"/>
      <c r="L46" s="18"/>
      <c r="M46" s="18"/>
      <c r="N46" s="18"/>
      <c r="O46" s="18"/>
      <c r="P46" s="25">
        <v>47659</v>
      </c>
      <c r="Q46" s="26"/>
      <c r="R46" s="36"/>
      <c r="S46" s="36"/>
      <c r="T46" s="36"/>
      <c r="U46" s="36"/>
      <c r="V46" s="36"/>
      <c r="W46" s="36"/>
      <c r="X46" s="36"/>
      <c r="Y46" s="309"/>
      <c r="Z46" s="306"/>
      <c r="AA46" s="37"/>
      <c r="AD46" s="9">
        <v>47658550183</v>
      </c>
    </row>
    <row r="47" spans="1:30" ht="14.65" customHeight="1" x14ac:dyDescent="0.15">
      <c r="A47" s="7" t="s">
        <v>58</v>
      </c>
      <c r="D47" s="24"/>
      <c r="E47" s="19"/>
      <c r="F47" s="19"/>
      <c r="G47" s="19"/>
      <c r="H47" s="19" t="s">
        <v>26</v>
      </c>
      <c r="I47" s="19"/>
      <c r="J47" s="19"/>
      <c r="K47" s="18"/>
      <c r="L47" s="18"/>
      <c r="M47" s="18"/>
      <c r="N47" s="18"/>
      <c r="O47" s="18"/>
      <c r="P47" s="25">
        <v>-23464</v>
      </c>
      <c r="Q47" s="26"/>
      <c r="R47" s="36"/>
      <c r="S47" s="36"/>
      <c r="T47" s="36"/>
      <c r="U47" s="36"/>
      <c r="V47" s="36"/>
      <c r="W47" s="36"/>
      <c r="X47" s="36"/>
      <c r="Y47" s="309"/>
      <c r="Z47" s="306"/>
      <c r="AA47" s="37"/>
      <c r="AD47" s="9">
        <v>-23463990090</v>
      </c>
    </row>
    <row r="48" spans="1:30" ht="14.65" customHeight="1" x14ac:dyDescent="0.15">
      <c r="A48" s="7" t="s">
        <v>59</v>
      </c>
      <c r="D48" s="24"/>
      <c r="E48" s="19"/>
      <c r="F48" s="19"/>
      <c r="G48" s="19"/>
      <c r="H48" s="19" t="s">
        <v>27</v>
      </c>
      <c r="I48" s="19"/>
      <c r="J48" s="19"/>
      <c r="K48" s="18"/>
      <c r="L48" s="18"/>
      <c r="M48" s="18"/>
      <c r="N48" s="18"/>
      <c r="O48" s="18"/>
      <c r="P48" s="25">
        <v>0</v>
      </c>
      <c r="Q48" s="26"/>
      <c r="R48" s="36"/>
      <c r="S48" s="36"/>
      <c r="T48" s="36"/>
      <c r="U48" s="36"/>
      <c r="V48" s="36"/>
      <c r="W48" s="36"/>
      <c r="X48" s="36"/>
      <c r="Y48" s="309"/>
      <c r="Z48" s="306"/>
      <c r="AA48" s="37"/>
      <c r="AD48" s="9">
        <v>0</v>
      </c>
    </row>
    <row r="49" spans="1:30" ht="14.65" customHeight="1" x14ac:dyDescent="0.15">
      <c r="A49" s="7" t="s">
        <v>60</v>
      </c>
      <c r="D49" s="24"/>
      <c r="E49" s="19"/>
      <c r="F49" s="19"/>
      <c r="G49" s="19"/>
      <c r="H49" s="19" t="s">
        <v>44</v>
      </c>
      <c r="I49" s="19"/>
      <c r="J49" s="19"/>
      <c r="K49" s="18"/>
      <c r="L49" s="18"/>
      <c r="M49" s="18"/>
      <c r="N49" s="18"/>
      <c r="O49" s="18"/>
      <c r="P49" s="25">
        <v>0</v>
      </c>
      <c r="Q49" s="26"/>
      <c r="R49" s="36"/>
      <c r="S49" s="36"/>
      <c r="T49" s="36"/>
      <c r="U49" s="36"/>
      <c r="V49" s="36"/>
      <c r="W49" s="36"/>
      <c r="X49" s="36"/>
      <c r="Y49" s="309"/>
      <c r="Z49" s="306"/>
      <c r="AA49" s="37"/>
      <c r="AD49" s="9">
        <v>0</v>
      </c>
    </row>
    <row r="50" spans="1:30" ht="14.65" customHeight="1" x14ac:dyDescent="0.15">
      <c r="A50" s="7" t="s">
        <v>61</v>
      </c>
      <c r="D50" s="24"/>
      <c r="E50" s="19"/>
      <c r="F50" s="19"/>
      <c r="G50" s="19"/>
      <c r="H50" s="19" t="s">
        <v>46</v>
      </c>
      <c r="I50" s="19"/>
      <c r="J50" s="19"/>
      <c r="K50" s="18"/>
      <c r="L50" s="18"/>
      <c r="M50" s="18"/>
      <c r="N50" s="18"/>
      <c r="O50" s="18"/>
      <c r="P50" s="25">
        <v>0</v>
      </c>
      <c r="Q50" s="26"/>
      <c r="R50" s="36"/>
      <c r="S50" s="36"/>
      <c r="T50" s="36"/>
      <c r="U50" s="36"/>
      <c r="V50" s="36"/>
      <c r="W50" s="36"/>
      <c r="X50" s="36"/>
      <c r="Y50" s="309"/>
      <c r="Z50" s="306"/>
      <c r="AA50" s="37"/>
      <c r="AD50" s="9">
        <v>0</v>
      </c>
    </row>
    <row r="51" spans="1:30" ht="14.65" customHeight="1" x14ac:dyDescent="0.15">
      <c r="A51" s="7" t="s">
        <v>62</v>
      </c>
      <c r="D51" s="24"/>
      <c r="E51" s="19"/>
      <c r="F51" s="19"/>
      <c r="G51" s="19"/>
      <c r="H51" s="19" t="s">
        <v>47</v>
      </c>
      <c r="I51" s="19"/>
      <c r="J51" s="19"/>
      <c r="K51" s="18"/>
      <c r="L51" s="18"/>
      <c r="M51" s="18"/>
      <c r="N51" s="18"/>
      <c r="O51" s="18"/>
      <c r="P51" s="25">
        <v>0</v>
      </c>
      <c r="Q51" s="26"/>
      <c r="R51" s="36"/>
      <c r="S51" s="36"/>
      <c r="T51" s="36"/>
      <c r="U51" s="36"/>
      <c r="V51" s="36"/>
      <c r="W51" s="36"/>
      <c r="X51" s="36"/>
      <c r="Y51" s="309"/>
      <c r="Z51" s="306"/>
      <c r="AA51" s="37"/>
      <c r="AD51" s="9">
        <v>0</v>
      </c>
    </row>
    <row r="52" spans="1:30" ht="14.65" customHeight="1" x14ac:dyDescent="0.15">
      <c r="A52" s="7" t="s">
        <v>63</v>
      </c>
      <c r="D52" s="24"/>
      <c r="E52" s="19"/>
      <c r="F52" s="19"/>
      <c r="G52" s="19"/>
      <c r="H52" s="19" t="s">
        <v>49</v>
      </c>
      <c r="I52" s="19"/>
      <c r="J52" s="19"/>
      <c r="K52" s="18"/>
      <c r="L52" s="18"/>
      <c r="M52" s="18"/>
      <c r="N52" s="18"/>
      <c r="O52" s="18"/>
      <c r="P52" s="25">
        <v>7</v>
      </c>
      <c r="Q52" s="26"/>
      <c r="R52" s="36"/>
      <c r="S52" s="36"/>
      <c r="T52" s="36"/>
      <c r="U52" s="36"/>
      <c r="V52" s="36"/>
      <c r="W52" s="36"/>
      <c r="X52" s="36"/>
      <c r="Y52" s="309"/>
      <c r="Z52" s="306"/>
      <c r="AA52" s="37"/>
      <c r="AD52" s="9">
        <v>6509160</v>
      </c>
    </row>
    <row r="53" spans="1:30" ht="14.65" customHeight="1" x14ac:dyDescent="0.15">
      <c r="A53" s="7" t="s">
        <v>64</v>
      </c>
      <c r="D53" s="24"/>
      <c r="E53" s="19"/>
      <c r="F53" s="19"/>
      <c r="G53" s="19" t="s">
        <v>65</v>
      </c>
      <c r="H53" s="28"/>
      <c r="I53" s="28"/>
      <c r="J53" s="28"/>
      <c r="K53" s="29"/>
      <c r="L53" s="29"/>
      <c r="M53" s="29"/>
      <c r="N53" s="29"/>
      <c r="O53" s="29"/>
      <c r="P53" s="25">
        <v>3334</v>
      </c>
      <c r="Q53" s="26"/>
      <c r="R53" s="36"/>
      <c r="S53" s="36"/>
      <c r="T53" s="36"/>
      <c r="U53" s="36"/>
      <c r="V53" s="36"/>
      <c r="W53" s="36"/>
      <c r="X53" s="36"/>
      <c r="Y53" s="309"/>
      <c r="Z53" s="306"/>
      <c r="AA53" s="37"/>
      <c r="AD53" s="9">
        <v>3333694680</v>
      </c>
    </row>
    <row r="54" spans="1:30" ht="14.65" customHeight="1" x14ac:dyDescent="0.15">
      <c r="A54" s="7" t="s">
        <v>66</v>
      </c>
      <c r="D54" s="24"/>
      <c r="E54" s="19"/>
      <c r="F54" s="19"/>
      <c r="G54" s="19" t="s">
        <v>67</v>
      </c>
      <c r="H54" s="28"/>
      <c r="I54" s="28"/>
      <c r="J54" s="28"/>
      <c r="K54" s="29"/>
      <c r="L54" s="29"/>
      <c r="M54" s="29"/>
      <c r="N54" s="29"/>
      <c r="O54" s="29"/>
      <c r="P54" s="25">
        <v>-2591</v>
      </c>
      <c r="Q54" s="26"/>
      <c r="R54" s="36"/>
      <c r="S54" s="36"/>
      <c r="T54" s="36"/>
      <c r="U54" s="36"/>
      <c r="V54" s="36"/>
      <c r="W54" s="36"/>
      <c r="X54" s="36"/>
      <c r="Y54" s="309"/>
      <c r="Z54" s="306"/>
      <c r="AA54" s="37"/>
      <c r="AD54" s="9">
        <v>-2591286063</v>
      </c>
    </row>
    <row r="55" spans="1:30" ht="14.65" customHeight="1" x14ac:dyDescent="0.15">
      <c r="A55" s="7">
        <v>1305000</v>
      </c>
      <c r="D55" s="24"/>
      <c r="E55" s="19"/>
      <c r="F55" s="19"/>
      <c r="G55" s="19" t="s">
        <v>68</v>
      </c>
      <c r="H55" s="28"/>
      <c r="I55" s="28"/>
      <c r="J55" s="28"/>
      <c r="K55" s="29"/>
      <c r="L55" s="29"/>
      <c r="M55" s="29"/>
      <c r="N55" s="29"/>
      <c r="O55" s="29"/>
      <c r="P55" s="25">
        <v>0</v>
      </c>
      <c r="Q55" s="26"/>
      <c r="R55" s="36"/>
      <c r="S55" s="36"/>
      <c r="T55" s="36"/>
      <c r="U55" s="36"/>
      <c r="V55" s="36"/>
      <c r="W55" s="36"/>
      <c r="X55" s="36"/>
      <c r="Y55" s="309"/>
      <c r="Z55" s="306"/>
      <c r="AA55" s="37"/>
      <c r="AD55" s="9">
        <v>0</v>
      </c>
    </row>
    <row r="56" spans="1:30" ht="14.65" customHeight="1" x14ac:dyDescent="0.15">
      <c r="A56" s="7" t="s">
        <v>69</v>
      </c>
      <c r="D56" s="24"/>
      <c r="E56" s="19"/>
      <c r="F56" s="19" t="s">
        <v>70</v>
      </c>
      <c r="G56" s="19"/>
      <c r="H56" s="28"/>
      <c r="I56" s="28"/>
      <c r="J56" s="28"/>
      <c r="K56" s="29"/>
      <c r="L56" s="29"/>
      <c r="M56" s="29"/>
      <c r="N56" s="29"/>
      <c r="O56" s="29"/>
      <c r="P56" s="25">
        <v>20</v>
      </c>
      <c r="Q56" s="26"/>
      <c r="R56" s="36"/>
      <c r="S56" s="36"/>
      <c r="T56" s="36"/>
      <c r="U56" s="36"/>
      <c r="V56" s="36"/>
      <c r="W56" s="36"/>
      <c r="X56" s="36"/>
      <c r="Y56" s="309"/>
      <c r="Z56" s="306"/>
      <c r="AA56" s="37"/>
      <c r="AD56" s="9">
        <f>IF(COUNTIF(AD57:AD58,"-")=COUNTA(AD57:AD58),"-",SUM(AD57:AD58))</f>
        <v>19746006</v>
      </c>
    </row>
    <row r="57" spans="1:30" ht="14.65" customHeight="1" x14ac:dyDescent="0.15">
      <c r="A57" s="7" t="s">
        <v>71</v>
      </c>
      <c r="D57" s="24"/>
      <c r="E57" s="19"/>
      <c r="F57" s="19"/>
      <c r="G57" s="19" t="s">
        <v>72</v>
      </c>
      <c r="H57" s="19"/>
      <c r="I57" s="19"/>
      <c r="J57" s="19"/>
      <c r="K57" s="18"/>
      <c r="L57" s="18"/>
      <c r="M57" s="18"/>
      <c r="N57" s="18"/>
      <c r="O57" s="18"/>
      <c r="P57" s="25">
        <v>0</v>
      </c>
      <c r="Q57" s="26"/>
      <c r="R57" s="36"/>
      <c r="S57" s="36"/>
      <c r="T57" s="36"/>
      <c r="U57" s="36"/>
      <c r="V57" s="36"/>
      <c r="W57" s="36"/>
      <c r="X57" s="36"/>
      <c r="Y57" s="309"/>
      <c r="Z57" s="306"/>
      <c r="AA57" s="37"/>
      <c r="AD57" s="9">
        <v>0</v>
      </c>
    </row>
    <row r="58" spans="1:30" ht="14.65" customHeight="1" x14ac:dyDescent="0.15">
      <c r="A58" s="7" t="s">
        <v>73</v>
      </c>
      <c r="D58" s="24"/>
      <c r="E58" s="19"/>
      <c r="F58" s="19"/>
      <c r="G58" s="19" t="s">
        <v>44</v>
      </c>
      <c r="H58" s="19"/>
      <c r="I58" s="19"/>
      <c r="J58" s="19"/>
      <c r="K58" s="18"/>
      <c r="L58" s="18"/>
      <c r="M58" s="18"/>
      <c r="N58" s="18"/>
      <c r="O58" s="18"/>
      <c r="P58" s="25">
        <v>20</v>
      </c>
      <c r="Q58" s="26"/>
      <c r="R58" s="36"/>
      <c r="S58" s="36"/>
      <c r="T58" s="36"/>
      <c r="U58" s="36"/>
      <c r="V58" s="36"/>
      <c r="W58" s="36"/>
      <c r="X58" s="36"/>
      <c r="Y58" s="309"/>
      <c r="Z58" s="306"/>
      <c r="AA58" s="37"/>
      <c r="AD58" s="9">
        <v>19746006</v>
      </c>
    </row>
    <row r="59" spans="1:30" ht="14.65" customHeight="1" x14ac:dyDescent="0.15">
      <c r="A59" s="7" t="s">
        <v>74</v>
      </c>
      <c r="D59" s="24"/>
      <c r="E59" s="19"/>
      <c r="F59" s="19" t="s">
        <v>75</v>
      </c>
      <c r="G59" s="19"/>
      <c r="H59" s="19"/>
      <c r="I59" s="19"/>
      <c r="J59" s="19"/>
      <c r="K59" s="19"/>
      <c r="L59" s="18"/>
      <c r="M59" s="18"/>
      <c r="N59" s="18"/>
      <c r="O59" s="18"/>
      <c r="P59" s="25">
        <v>5529</v>
      </c>
      <c r="Q59" s="26"/>
      <c r="R59" s="36"/>
      <c r="S59" s="36"/>
      <c r="T59" s="36"/>
      <c r="U59" s="36"/>
      <c r="V59" s="36"/>
      <c r="W59" s="36"/>
      <c r="X59" s="36"/>
      <c r="Y59" s="309"/>
      <c r="Z59" s="306"/>
      <c r="AA59" s="37"/>
      <c r="AD59" s="9">
        <f>IF(COUNTIF(AD60:AD71,"-")=COUNTA(AD60:AD71),"-",SUM(AD60,AD64:AD67,AD70:AD71))</f>
        <v>5529449123</v>
      </c>
    </row>
    <row r="60" spans="1:30" ht="14.65" customHeight="1" x14ac:dyDescent="0.15">
      <c r="A60" s="7" t="s">
        <v>76</v>
      </c>
      <c r="D60" s="24"/>
      <c r="E60" s="19"/>
      <c r="F60" s="19"/>
      <c r="G60" s="19" t="s">
        <v>77</v>
      </c>
      <c r="H60" s="19"/>
      <c r="I60" s="19"/>
      <c r="J60" s="19"/>
      <c r="K60" s="19"/>
      <c r="L60" s="18"/>
      <c r="M60" s="18"/>
      <c r="N60" s="18"/>
      <c r="O60" s="18"/>
      <c r="P60" s="25">
        <v>4158</v>
      </c>
      <c r="Q60" s="26"/>
      <c r="R60" s="36"/>
      <c r="S60" s="36"/>
      <c r="T60" s="36"/>
      <c r="U60" s="36"/>
      <c r="V60" s="36"/>
      <c r="W60" s="36"/>
      <c r="X60" s="36"/>
      <c r="Y60" s="309"/>
      <c r="Z60" s="306"/>
      <c r="AA60" s="37"/>
      <c r="AD60" s="9">
        <f>IF(COUNTIF(AD61:AD63,"-")=COUNTA(AD61:AD63),"-",SUM(AD61:AD63))</f>
        <v>4158336232</v>
      </c>
    </row>
    <row r="61" spans="1:30" ht="14.65" customHeight="1" x14ac:dyDescent="0.15">
      <c r="A61" s="7" t="s">
        <v>78</v>
      </c>
      <c r="D61" s="24"/>
      <c r="E61" s="19"/>
      <c r="F61" s="19"/>
      <c r="G61" s="19"/>
      <c r="H61" s="19" t="s">
        <v>79</v>
      </c>
      <c r="I61" s="19"/>
      <c r="J61" s="19"/>
      <c r="K61" s="19"/>
      <c r="L61" s="18"/>
      <c r="M61" s="18"/>
      <c r="N61" s="18"/>
      <c r="O61" s="18"/>
      <c r="P61" s="25">
        <v>24</v>
      </c>
      <c r="Q61" s="26"/>
      <c r="R61" s="36"/>
      <c r="S61" s="36"/>
      <c r="T61" s="36"/>
      <c r="U61" s="36"/>
      <c r="V61" s="36"/>
      <c r="W61" s="36"/>
      <c r="X61" s="36"/>
      <c r="Y61" s="309"/>
      <c r="Z61" s="306"/>
      <c r="AA61" s="37"/>
      <c r="AD61" s="9">
        <v>24470000</v>
      </c>
    </row>
    <row r="62" spans="1:30" ht="14.65" customHeight="1" x14ac:dyDescent="0.15">
      <c r="A62" s="7" t="s">
        <v>80</v>
      </c>
      <c r="D62" s="24"/>
      <c r="E62" s="19"/>
      <c r="F62" s="19"/>
      <c r="G62" s="19"/>
      <c r="H62" s="19" t="s">
        <v>81</v>
      </c>
      <c r="I62" s="19"/>
      <c r="J62" s="19"/>
      <c r="K62" s="19"/>
      <c r="L62" s="18"/>
      <c r="M62" s="18"/>
      <c r="N62" s="18"/>
      <c r="O62" s="18"/>
      <c r="P62" s="25">
        <v>4134</v>
      </c>
      <c r="Q62" s="26"/>
      <c r="R62" s="36"/>
      <c r="S62" s="36"/>
      <c r="T62" s="36"/>
      <c r="U62" s="36"/>
      <c r="V62" s="36"/>
      <c r="W62" s="36"/>
      <c r="X62" s="36"/>
      <c r="Y62" s="309"/>
      <c r="Z62" s="306"/>
      <c r="AA62" s="37"/>
      <c r="AD62" s="9">
        <v>4133866232</v>
      </c>
    </row>
    <row r="63" spans="1:30" ht="14.65" customHeight="1" x14ac:dyDescent="0.15">
      <c r="A63" s="7" t="s">
        <v>82</v>
      </c>
      <c r="D63" s="24"/>
      <c r="E63" s="19"/>
      <c r="F63" s="19"/>
      <c r="G63" s="19"/>
      <c r="H63" s="19" t="s">
        <v>44</v>
      </c>
      <c r="I63" s="19"/>
      <c r="J63" s="19"/>
      <c r="K63" s="19"/>
      <c r="L63" s="18"/>
      <c r="M63" s="18"/>
      <c r="N63" s="18"/>
      <c r="O63" s="18"/>
      <c r="P63" s="25">
        <v>0</v>
      </c>
      <c r="Q63" s="26"/>
      <c r="R63" s="36"/>
      <c r="S63" s="36"/>
      <c r="T63" s="36"/>
      <c r="U63" s="36"/>
      <c r="V63" s="36"/>
      <c r="W63" s="36"/>
      <c r="X63" s="36"/>
      <c r="Y63" s="309"/>
      <c r="Z63" s="306"/>
      <c r="AA63" s="37"/>
      <c r="AD63" s="9">
        <v>0</v>
      </c>
    </row>
    <row r="64" spans="1:30" ht="14.65" customHeight="1" x14ac:dyDescent="0.15">
      <c r="A64" s="7" t="s">
        <v>83</v>
      </c>
      <c r="D64" s="24"/>
      <c r="E64" s="19"/>
      <c r="F64" s="19"/>
      <c r="G64" s="19" t="s">
        <v>84</v>
      </c>
      <c r="H64" s="19"/>
      <c r="I64" s="19"/>
      <c r="J64" s="19"/>
      <c r="K64" s="19"/>
      <c r="L64" s="18"/>
      <c r="M64" s="18"/>
      <c r="N64" s="18"/>
      <c r="O64" s="18"/>
      <c r="P64" s="25">
        <v>-46</v>
      </c>
      <c r="Q64" s="26"/>
      <c r="R64" s="36"/>
      <c r="S64" s="36"/>
      <c r="T64" s="36"/>
      <c r="U64" s="36"/>
      <c r="V64" s="36"/>
      <c r="W64" s="36"/>
      <c r="X64" s="36"/>
      <c r="Y64" s="309"/>
      <c r="Z64" s="306"/>
      <c r="AA64" s="37"/>
      <c r="AD64" s="9">
        <v>-46099040</v>
      </c>
    </row>
    <row r="65" spans="1:30" ht="14.65" customHeight="1" x14ac:dyDescent="0.15">
      <c r="A65" s="7" t="s">
        <v>85</v>
      </c>
      <c r="D65" s="24"/>
      <c r="E65" s="19"/>
      <c r="F65" s="19"/>
      <c r="G65" s="19" t="s">
        <v>86</v>
      </c>
      <c r="H65" s="19"/>
      <c r="I65" s="19"/>
      <c r="J65" s="19"/>
      <c r="K65" s="18"/>
      <c r="L65" s="18"/>
      <c r="M65" s="18"/>
      <c r="N65" s="18"/>
      <c r="O65" s="18"/>
      <c r="P65" s="25">
        <v>928</v>
      </c>
      <c r="Q65" s="26"/>
      <c r="R65" s="36"/>
      <c r="S65" s="36"/>
      <c r="T65" s="36"/>
      <c r="U65" s="36"/>
      <c r="V65" s="36"/>
      <c r="W65" s="36"/>
      <c r="X65" s="36"/>
      <c r="Y65" s="309"/>
      <c r="Z65" s="306"/>
      <c r="AA65" s="37"/>
      <c r="AD65" s="9">
        <v>928133745</v>
      </c>
    </row>
    <row r="66" spans="1:30" ht="14.65" customHeight="1" x14ac:dyDescent="0.15">
      <c r="A66" s="7" t="s">
        <v>87</v>
      </c>
      <c r="D66" s="24"/>
      <c r="E66" s="19"/>
      <c r="F66" s="19"/>
      <c r="G66" s="19" t="s">
        <v>88</v>
      </c>
      <c r="H66" s="19"/>
      <c r="I66" s="19"/>
      <c r="J66" s="19"/>
      <c r="K66" s="18"/>
      <c r="L66" s="18"/>
      <c r="M66" s="18"/>
      <c r="N66" s="18"/>
      <c r="O66" s="18"/>
      <c r="P66" s="25">
        <v>81</v>
      </c>
      <c r="Q66" s="26"/>
      <c r="R66" s="36"/>
      <c r="S66" s="36"/>
      <c r="T66" s="36"/>
      <c r="U66" s="36"/>
      <c r="V66" s="36"/>
      <c r="W66" s="36"/>
      <c r="X66" s="36"/>
      <c r="Y66" s="309"/>
      <c r="Z66" s="306"/>
      <c r="AA66" s="37"/>
      <c r="AD66" s="9">
        <v>80785000</v>
      </c>
    </row>
    <row r="67" spans="1:30" ht="14.65" customHeight="1" x14ac:dyDescent="0.15">
      <c r="A67" s="7" t="s">
        <v>89</v>
      </c>
      <c r="D67" s="24"/>
      <c r="E67" s="19"/>
      <c r="F67" s="19"/>
      <c r="G67" s="19" t="s">
        <v>90</v>
      </c>
      <c r="H67" s="19"/>
      <c r="I67" s="19"/>
      <c r="J67" s="19"/>
      <c r="K67" s="18"/>
      <c r="L67" s="18"/>
      <c r="M67" s="18"/>
      <c r="N67" s="18"/>
      <c r="O67" s="18"/>
      <c r="P67" s="25">
        <v>518</v>
      </c>
      <c r="Q67" s="26"/>
      <c r="R67" s="36"/>
      <c r="S67" s="36"/>
      <c r="T67" s="36"/>
      <c r="U67" s="36"/>
      <c r="V67" s="36"/>
      <c r="W67" s="36"/>
      <c r="X67" s="36"/>
      <c r="Y67" s="309"/>
      <c r="Z67" s="306"/>
      <c r="AA67" s="37"/>
      <c r="AD67" s="9">
        <f>IF(COUNTIF(AD68:AD69,"-")=COUNTA(AD68:AD69),"-",SUM(AD68:AD69))</f>
        <v>517822380</v>
      </c>
    </row>
    <row r="68" spans="1:30" ht="14.65" customHeight="1" x14ac:dyDescent="0.15">
      <c r="A68" s="7" t="s">
        <v>91</v>
      </c>
      <c r="D68" s="24"/>
      <c r="E68" s="19"/>
      <c r="F68" s="19"/>
      <c r="G68" s="19"/>
      <c r="H68" s="19" t="s">
        <v>93</v>
      </c>
      <c r="I68" s="19"/>
      <c r="J68" s="19"/>
      <c r="K68" s="18"/>
      <c r="L68" s="18"/>
      <c r="M68" s="18"/>
      <c r="N68" s="18"/>
      <c r="O68" s="18"/>
      <c r="P68" s="25">
        <v>0</v>
      </c>
      <c r="Q68" s="26"/>
      <c r="R68" s="36"/>
      <c r="S68" s="36"/>
      <c r="T68" s="36"/>
      <c r="U68" s="36"/>
      <c r="V68" s="36"/>
      <c r="W68" s="36"/>
      <c r="X68" s="36"/>
      <c r="Y68" s="309"/>
      <c r="Z68" s="306"/>
      <c r="AA68" s="37"/>
      <c r="AD68" s="9">
        <v>0</v>
      </c>
    </row>
    <row r="69" spans="1:30" ht="14.65" customHeight="1" x14ac:dyDescent="0.15">
      <c r="A69" s="7" t="s">
        <v>94</v>
      </c>
      <c r="D69" s="24"/>
      <c r="E69" s="18"/>
      <c r="F69" s="19"/>
      <c r="G69" s="19"/>
      <c r="H69" s="19" t="s">
        <v>44</v>
      </c>
      <c r="I69" s="19"/>
      <c r="J69" s="19"/>
      <c r="K69" s="18"/>
      <c r="L69" s="18"/>
      <c r="M69" s="18"/>
      <c r="N69" s="18"/>
      <c r="O69" s="18"/>
      <c r="P69" s="25">
        <v>518</v>
      </c>
      <c r="Q69" s="26"/>
      <c r="R69" s="36"/>
      <c r="S69" s="36"/>
      <c r="T69" s="36"/>
      <c r="U69" s="36"/>
      <c r="V69" s="36"/>
      <c r="W69" s="36"/>
      <c r="X69" s="36"/>
      <c r="Y69" s="309"/>
      <c r="Z69" s="306"/>
      <c r="AA69" s="37"/>
      <c r="AD69" s="9">
        <v>517822380</v>
      </c>
    </row>
    <row r="70" spans="1:30" ht="14.65" customHeight="1" x14ac:dyDescent="0.15">
      <c r="A70" s="7" t="s">
        <v>95</v>
      </c>
      <c r="D70" s="24"/>
      <c r="E70" s="18"/>
      <c r="F70" s="19"/>
      <c r="G70" s="19" t="s">
        <v>44</v>
      </c>
      <c r="H70" s="19"/>
      <c r="I70" s="19"/>
      <c r="J70" s="19"/>
      <c r="K70" s="18"/>
      <c r="L70" s="18"/>
      <c r="M70" s="18"/>
      <c r="N70" s="18"/>
      <c r="O70" s="18"/>
      <c r="P70" s="25">
        <v>0</v>
      </c>
      <c r="Q70" s="26"/>
      <c r="R70" s="36"/>
      <c r="S70" s="36"/>
      <c r="T70" s="36"/>
      <c r="U70" s="36"/>
      <c r="V70" s="36"/>
      <c r="W70" s="36"/>
      <c r="X70" s="36"/>
      <c r="Y70" s="309"/>
      <c r="Z70" s="306"/>
      <c r="AA70" s="37"/>
      <c r="AD70" s="9">
        <v>0</v>
      </c>
    </row>
    <row r="71" spans="1:30" ht="14.65" customHeight="1" x14ac:dyDescent="0.15">
      <c r="A71" s="7" t="s">
        <v>96</v>
      </c>
      <c r="D71" s="24"/>
      <c r="E71" s="18"/>
      <c r="F71" s="19"/>
      <c r="G71" s="19" t="s">
        <v>97</v>
      </c>
      <c r="H71" s="19"/>
      <c r="I71" s="19"/>
      <c r="J71" s="19"/>
      <c r="K71" s="18"/>
      <c r="L71" s="18"/>
      <c r="M71" s="18"/>
      <c r="N71" s="18"/>
      <c r="O71" s="18"/>
      <c r="P71" s="25">
        <v>-110</v>
      </c>
      <c r="Q71" s="26"/>
      <c r="R71" s="36"/>
      <c r="S71" s="36"/>
      <c r="T71" s="36"/>
      <c r="U71" s="36"/>
      <c r="V71" s="36"/>
      <c r="W71" s="36"/>
      <c r="X71" s="36"/>
      <c r="Y71" s="309"/>
      <c r="Z71" s="306"/>
      <c r="AA71" s="37"/>
      <c r="AD71" s="9">
        <v>-109529194</v>
      </c>
    </row>
    <row r="72" spans="1:30" ht="14.65" customHeight="1" x14ac:dyDescent="0.15">
      <c r="A72" s="7" t="s">
        <v>98</v>
      </c>
      <c r="D72" s="24"/>
      <c r="E72" s="18" t="s">
        <v>99</v>
      </c>
      <c r="F72" s="19"/>
      <c r="G72" s="20"/>
      <c r="H72" s="20"/>
      <c r="I72" s="20"/>
      <c r="J72" s="18"/>
      <c r="K72" s="18"/>
      <c r="L72" s="18"/>
      <c r="M72" s="18"/>
      <c r="N72" s="18"/>
      <c r="O72" s="18"/>
      <c r="P72" s="25">
        <v>6845</v>
      </c>
      <c r="Q72" s="26" t="s">
        <v>404</v>
      </c>
      <c r="R72" s="36"/>
      <c r="S72" s="36"/>
      <c r="T72" s="36"/>
      <c r="U72" s="36"/>
      <c r="V72" s="36"/>
      <c r="W72" s="36"/>
      <c r="X72" s="36"/>
      <c r="Y72" s="309"/>
      <c r="Z72" s="306"/>
      <c r="AA72" s="37"/>
      <c r="AD72" s="9">
        <f>IF(COUNTIF(AD73:AD81,"-")=COUNTA(AD73:AD81),"-",SUM(AD73:AD76,AD79:AD81))</f>
        <v>6845006769</v>
      </c>
    </row>
    <row r="73" spans="1:30" ht="14.65" customHeight="1" x14ac:dyDescent="0.15">
      <c r="A73" s="7" t="s">
        <v>100</v>
      </c>
      <c r="D73" s="24"/>
      <c r="E73" s="18"/>
      <c r="F73" s="19" t="s">
        <v>101</v>
      </c>
      <c r="G73" s="20"/>
      <c r="H73" s="20"/>
      <c r="I73" s="20"/>
      <c r="J73" s="18"/>
      <c r="K73" s="18"/>
      <c r="L73" s="18"/>
      <c r="M73" s="18"/>
      <c r="N73" s="18"/>
      <c r="O73" s="18"/>
      <c r="P73" s="25">
        <v>2194</v>
      </c>
      <c r="Q73" s="26"/>
      <c r="R73" s="36"/>
      <c r="S73" s="36"/>
      <c r="T73" s="36"/>
      <c r="U73" s="36"/>
      <c r="V73" s="36"/>
      <c r="W73" s="36"/>
      <c r="X73" s="36"/>
      <c r="Y73" s="309"/>
      <c r="Z73" s="306"/>
      <c r="AA73" s="37"/>
      <c r="AD73" s="9">
        <v>2193680638</v>
      </c>
    </row>
    <row r="74" spans="1:30" ht="14.65" customHeight="1" x14ac:dyDescent="0.15">
      <c r="A74" s="7" t="s">
        <v>102</v>
      </c>
      <c r="D74" s="24"/>
      <c r="E74" s="18"/>
      <c r="F74" s="19" t="s">
        <v>103</v>
      </c>
      <c r="G74" s="19"/>
      <c r="H74" s="28"/>
      <c r="I74" s="19"/>
      <c r="J74" s="19"/>
      <c r="K74" s="18"/>
      <c r="L74" s="18"/>
      <c r="M74" s="18"/>
      <c r="N74" s="18"/>
      <c r="O74" s="18"/>
      <c r="P74" s="25">
        <v>812</v>
      </c>
      <c r="Q74" s="26"/>
      <c r="R74" s="36"/>
      <c r="S74" s="36"/>
      <c r="T74" s="36"/>
      <c r="U74" s="36"/>
      <c r="V74" s="36"/>
      <c r="W74" s="36"/>
      <c r="X74" s="36"/>
      <c r="Y74" s="309"/>
      <c r="Z74" s="306"/>
      <c r="AA74" s="37"/>
      <c r="AD74" s="9">
        <v>811574260</v>
      </c>
    </row>
    <row r="75" spans="1:30" ht="14.65" customHeight="1" x14ac:dyDescent="0.15">
      <c r="A75" s="7">
        <v>1500000</v>
      </c>
      <c r="D75" s="24"/>
      <c r="E75" s="18"/>
      <c r="F75" s="19" t="s">
        <v>104</v>
      </c>
      <c r="G75" s="19"/>
      <c r="H75" s="19"/>
      <c r="I75" s="19"/>
      <c r="J75" s="19"/>
      <c r="K75" s="18"/>
      <c r="L75" s="18"/>
      <c r="M75" s="18"/>
      <c r="N75" s="18"/>
      <c r="O75" s="18"/>
      <c r="P75" s="25">
        <v>3</v>
      </c>
      <c r="Q75" s="26"/>
      <c r="R75" s="36"/>
      <c r="S75" s="36"/>
      <c r="T75" s="36"/>
      <c r="U75" s="36"/>
      <c r="V75" s="36"/>
      <c r="W75" s="36"/>
      <c r="X75" s="36"/>
      <c r="Y75" s="309"/>
      <c r="Z75" s="306"/>
      <c r="AA75" s="37"/>
      <c r="AD75" s="9">
        <v>3000000</v>
      </c>
    </row>
    <row r="76" spans="1:30" ht="14.65" customHeight="1" x14ac:dyDescent="0.15">
      <c r="A76" s="7" t="s">
        <v>105</v>
      </c>
      <c r="D76" s="24"/>
      <c r="E76" s="19"/>
      <c r="F76" s="19" t="s">
        <v>90</v>
      </c>
      <c r="G76" s="19"/>
      <c r="H76" s="28"/>
      <c r="I76" s="19"/>
      <c r="J76" s="19"/>
      <c r="K76" s="18"/>
      <c r="L76" s="18"/>
      <c r="M76" s="18"/>
      <c r="N76" s="18"/>
      <c r="O76" s="18"/>
      <c r="P76" s="25">
        <v>469</v>
      </c>
      <c r="Q76" s="26"/>
      <c r="R76" s="36"/>
      <c r="S76" s="36"/>
      <c r="T76" s="36"/>
      <c r="U76" s="36"/>
      <c r="V76" s="36"/>
      <c r="W76" s="36"/>
      <c r="X76" s="36"/>
      <c r="Y76" s="309"/>
      <c r="Z76" s="306"/>
      <c r="AA76" s="37"/>
      <c r="AD76" s="9">
        <f>IF(COUNTIF(AD77:AD78,"-")=COUNTA(AD77:AD78),"-",SUM(AD77:AD78))</f>
        <v>468659614</v>
      </c>
    </row>
    <row r="77" spans="1:30" ht="14.65" customHeight="1" x14ac:dyDescent="0.15">
      <c r="A77" s="7" t="s">
        <v>106</v>
      </c>
      <c r="D77" s="24"/>
      <c r="E77" s="19"/>
      <c r="F77" s="19"/>
      <c r="G77" s="19" t="s">
        <v>107</v>
      </c>
      <c r="H77" s="19"/>
      <c r="I77" s="19"/>
      <c r="J77" s="19"/>
      <c r="K77" s="18"/>
      <c r="L77" s="18"/>
      <c r="M77" s="18"/>
      <c r="N77" s="18"/>
      <c r="O77" s="18"/>
      <c r="P77" s="25">
        <v>468</v>
      </c>
      <c r="Q77" s="26"/>
      <c r="R77" s="36"/>
      <c r="S77" s="36"/>
      <c r="T77" s="36"/>
      <c r="U77" s="36"/>
      <c r="V77" s="36"/>
      <c r="W77" s="36"/>
      <c r="X77" s="36"/>
      <c r="Y77" s="309"/>
      <c r="Z77" s="306"/>
      <c r="AA77" s="37"/>
      <c r="AD77" s="9">
        <v>468104460</v>
      </c>
    </row>
    <row r="78" spans="1:30" ht="14.65" customHeight="1" x14ac:dyDescent="0.15">
      <c r="A78" s="7" t="s">
        <v>108</v>
      </c>
      <c r="D78" s="24"/>
      <c r="E78" s="19"/>
      <c r="F78" s="19"/>
      <c r="G78" s="19" t="s">
        <v>93</v>
      </c>
      <c r="H78" s="19"/>
      <c r="I78" s="19"/>
      <c r="J78" s="19"/>
      <c r="K78" s="18"/>
      <c r="L78" s="18"/>
      <c r="M78" s="18"/>
      <c r="N78" s="18"/>
      <c r="O78" s="18"/>
      <c r="P78" s="25">
        <v>1</v>
      </c>
      <c r="Q78" s="26"/>
      <c r="R78" s="36"/>
      <c r="S78" s="36"/>
      <c r="T78" s="36"/>
      <c r="U78" s="36"/>
      <c r="V78" s="36"/>
      <c r="W78" s="36"/>
      <c r="X78" s="36"/>
      <c r="Y78" s="309"/>
      <c r="Z78" s="306"/>
      <c r="AA78" s="37"/>
      <c r="AD78" s="9">
        <v>555154</v>
      </c>
    </row>
    <row r="79" spans="1:30" ht="14.65" customHeight="1" x14ac:dyDescent="0.15">
      <c r="A79" s="7" t="s">
        <v>109</v>
      </c>
      <c r="D79" s="24"/>
      <c r="E79" s="19"/>
      <c r="F79" s="19" t="s">
        <v>110</v>
      </c>
      <c r="G79" s="19"/>
      <c r="H79" s="19"/>
      <c r="I79" s="19"/>
      <c r="J79" s="19"/>
      <c r="K79" s="18"/>
      <c r="L79" s="18"/>
      <c r="M79" s="18"/>
      <c r="N79" s="18"/>
      <c r="O79" s="18"/>
      <c r="P79" s="25">
        <v>3382</v>
      </c>
      <c r="Q79" s="26"/>
      <c r="R79" s="36"/>
      <c r="S79" s="36"/>
      <c r="T79" s="36"/>
      <c r="U79" s="36"/>
      <c r="V79" s="36"/>
      <c r="W79" s="36"/>
      <c r="X79" s="36"/>
      <c r="Y79" s="309"/>
      <c r="Z79" s="306"/>
      <c r="AA79" s="37"/>
      <c r="AD79" s="9">
        <v>3382036882</v>
      </c>
    </row>
    <row r="80" spans="1:30" ht="14.65" customHeight="1" x14ac:dyDescent="0.15">
      <c r="A80" s="7" t="s">
        <v>111</v>
      </c>
      <c r="D80" s="24"/>
      <c r="E80" s="19"/>
      <c r="F80" s="19" t="s">
        <v>44</v>
      </c>
      <c r="G80" s="19"/>
      <c r="H80" s="28"/>
      <c r="I80" s="19"/>
      <c r="J80" s="19"/>
      <c r="K80" s="18"/>
      <c r="L80" s="18"/>
      <c r="M80" s="18"/>
      <c r="N80" s="18"/>
      <c r="O80" s="18"/>
      <c r="P80" s="25">
        <v>18</v>
      </c>
      <c r="Q80" s="26"/>
      <c r="R80" s="36"/>
      <c r="S80" s="36"/>
      <c r="T80" s="36"/>
      <c r="U80" s="36"/>
      <c r="V80" s="36"/>
      <c r="W80" s="36"/>
      <c r="X80" s="36"/>
      <c r="Y80" s="309"/>
      <c r="Z80" s="306"/>
      <c r="AA80" s="37"/>
      <c r="AD80" s="9">
        <v>17855923</v>
      </c>
    </row>
    <row r="81" spans="1:31" ht="14.65" customHeight="1" x14ac:dyDescent="0.15">
      <c r="A81" s="7" t="s">
        <v>112</v>
      </c>
      <c r="D81" s="24"/>
      <c r="E81" s="19"/>
      <c r="F81" s="36" t="s">
        <v>97</v>
      </c>
      <c r="G81" s="19"/>
      <c r="H81" s="19"/>
      <c r="I81" s="19"/>
      <c r="J81" s="19"/>
      <c r="K81" s="18"/>
      <c r="L81" s="18"/>
      <c r="M81" s="18"/>
      <c r="N81" s="18"/>
      <c r="O81" s="18"/>
      <c r="P81" s="25">
        <v>-32</v>
      </c>
      <c r="Q81" s="26"/>
      <c r="R81" s="324"/>
      <c r="S81" s="325"/>
      <c r="T81" s="325"/>
      <c r="U81" s="325"/>
      <c r="V81" s="325"/>
      <c r="W81" s="325"/>
      <c r="X81" s="325"/>
      <c r="Y81" s="326"/>
      <c r="Z81" s="310"/>
      <c r="AA81" s="38"/>
      <c r="AD81" s="9">
        <v>-31800548</v>
      </c>
    </row>
    <row r="82" spans="1:31" ht="16.5" customHeight="1" thickBot="1" x14ac:dyDescent="0.2">
      <c r="A82" s="7">
        <v>1565000</v>
      </c>
      <c r="B82" s="7" t="s">
        <v>143</v>
      </c>
      <c r="D82" s="24"/>
      <c r="E82" s="19" t="s">
        <v>113</v>
      </c>
      <c r="F82" s="19"/>
      <c r="G82" s="19"/>
      <c r="H82" s="19"/>
      <c r="I82" s="19"/>
      <c r="J82" s="19"/>
      <c r="K82" s="18"/>
      <c r="L82" s="18"/>
      <c r="M82" s="18"/>
      <c r="N82" s="18"/>
      <c r="O82" s="18"/>
      <c r="P82" s="25">
        <v>0</v>
      </c>
      <c r="Q82" s="26"/>
      <c r="R82" s="327" t="s">
        <v>144</v>
      </c>
      <c r="S82" s="328"/>
      <c r="T82" s="328"/>
      <c r="U82" s="328"/>
      <c r="V82" s="328"/>
      <c r="W82" s="328"/>
      <c r="X82" s="328"/>
      <c r="Y82" s="329"/>
      <c r="Z82" s="39">
        <v>50001</v>
      </c>
      <c r="AA82" s="40"/>
      <c r="AD82" s="9">
        <v>450000</v>
      </c>
      <c r="AE82" s="9" t="e">
        <f>IF(AND(AE31="-",AE32="-",#REF!="-"),"-",SUM(AE31,AE32,#REF!))</f>
        <v>#REF!</v>
      </c>
    </row>
    <row r="83" spans="1:31" ht="14.65" customHeight="1" thickBot="1" x14ac:dyDescent="0.2">
      <c r="A83" s="7" t="s">
        <v>1</v>
      </c>
      <c r="B83" s="7" t="s">
        <v>114</v>
      </c>
      <c r="D83" s="330" t="s">
        <v>2</v>
      </c>
      <c r="E83" s="331"/>
      <c r="F83" s="331"/>
      <c r="G83" s="331"/>
      <c r="H83" s="331"/>
      <c r="I83" s="331"/>
      <c r="J83" s="331"/>
      <c r="K83" s="331"/>
      <c r="L83" s="331"/>
      <c r="M83" s="331"/>
      <c r="N83" s="331"/>
      <c r="O83" s="332"/>
      <c r="P83" s="41">
        <v>89097</v>
      </c>
      <c r="Q83" s="42"/>
      <c r="R83" s="333" t="s">
        <v>343</v>
      </c>
      <c r="S83" s="334"/>
      <c r="T83" s="334"/>
      <c r="U83" s="334"/>
      <c r="V83" s="334"/>
      <c r="W83" s="334"/>
      <c r="X83" s="334"/>
      <c r="Y83" s="335"/>
      <c r="Z83" s="41">
        <v>89097</v>
      </c>
      <c r="AA83" s="43"/>
      <c r="AD83" s="9">
        <f>IF(AND(AD14="-",AD72="-",AD82="-"),"-",SUM(AD14,AD72,AD82))</f>
        <v>89097467390</v>
      </c>
      <c r="AE83" s="9" t="e">
        <f>IF(AND(AE29="-",AE82="-"),"-",SUM(AE29,AE82))</f>
        <v>#REF!</v>
      </c>
    </row>
    <row r="84" spans="1:31" ht="9.75" customHeight="1" x14ac:dyDescent="0.15">
      <c r="D84" s="44"/>
      <c r="E84" s="44"/>
      <c r="F84" s="44"/>
      <c r="G84" s="44"/>
      <c r="H84" s="44"/>
      <c r="I84" s="44"/>
      <c r="J84" s="44"/>
      <c r="K84" s="44"/>
      <c r="L84" s="44"/>
      <c r="M84" s="44"/>
      <c r="N84" s="44"/>
      <c r="O84" s="44"/>
      <c r="P84" s="44"/>
      <c r="Q84" s="44"/>
      <c r="Z84" s="18"/>
      <c r="AA84" s="18"/>
    </row>
    <row r="85" spans="1:31" ht="14.65" customHeight="1" x14ac:dyDescent="0.15">
      <c r="D85" s="45"/>
      <c r="E85" s="46" t="s">
        <v>344</v>
      </c>
      <c r="F85" s="45"/>
      <c r="G85" s="16"/>
      <c r="H85" s="16"/>
      <c r="I85" s="16"/>
      <c r="J85" s="16"/>
      <c r="K85" s="16"/>
      <c r="L85" s="16"/>
      <c r="M85" s="16"/>
      <c r="N85" s="16"/>
      <c r="O85" s="16"/>
      <c r="P85" s="16"/>
      <c r="Q85" s="16"/>
      <c r="Z85" s="44"/>
      <c r="AA85" s="44"/>
    </row>
  </sheetData>
  <mergeCells count="12">
    <mergeCell ref="D9:AA9"/>
    <mergeCell ref="D10:AA10"/>
    <mergeCell ref="D12:O12"/>
    <mergeCell ref="P12:Q12"/>
    <mergeCell ref="R12:Y12"/>
    <mergeCell ref="Z12:AA12"/>
    <mergeCell ref="R29:Y29"/>
    <mergeCell ref="R35:Y35"/>
    <mergeCell ref="R81:Y81"/>
    <mergeCell ref="R82:Y82"/>
    <mergeCell ref="D83:O83"/>
    <mergeCell ref="R83:Y83"/>
  </mergeCells>
  <phoneticPr fontId="2"/>
  <pageMargins left="0.70866141732283472" right="0.70866141732283472" top="0.39370078740157477" bottom="0.39370078740157477" header="0.51181102362204722" footer="0.51181102362204722"/>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50"/>
  <sheetViews>
    <sheetView topLeftCell="B1" zoomScale="85" zoomScaleNormal="85" zoomScaleSheetLayoutView="100" workbookViewId="0"/>
  </sheetViews>
  <sheetFormatPr defaultColWidth="9" defaultRowHeight="13.5" x14ac:dyDescent="0.15"/>
  <cols>
    <col min="1" max="1" width="0" style="49" hidden="1" customWidth="1"/>
    <col min="2" max="2" width="0.625" style="6" customWidth="1"/>
    <col min="3" max="3" width="1.25" style="79" customWidth="1"/>
    <col min="4" max="12" width="2.125" style="79" customWidth="1"/>
    <col min="13" max="13" width="18.375" style="79" customWidth="1"/>
    <col min="14" max="14" width="21.625" style="79" customWidth="1"/>
    <col min="15" max="15" width="2.5" style="79" customWidth="1"/>
    <col min="16" max="16" width="0.625" style="79" customWidth="1"/>
    <col min="17" max="17" width="9" style="6"/>
    <col min="18" max="18" width="0" style="6" hidden="1" customWidth="1"/>
    <col min="19" max="16384" width="9" style="6"/>
  </cols>
  <sheetData>
    <row r="1" spans="1:25" x14ac:dyDescent="0.15">
      <c r="C1" s="79" t="s">
        <v>354</v>
      </c>
    </row>
    <row r="2" spans="1:25" x14ac:dyDescent="0.15">
      <c r="C2" s="79" t="s">
        <v>355</v>
      </c>
    </row>
    <row r="3" spans="1:25" x14ac:dyDescent="0.15">
      <c r="C3" s="79" t="s">
        <v>356</v>
      </c>
    </row>
    <row r="4" spans="1:25" x14ac:dyDescent="0.15">
      <c r="C4" s="79" t="s">
        <v>357</v>
      </c>
    </row>
    <row r="5" spans="1:25" x14ac:dyDescent="0.15">
      <c r="C5" s="79" t="s">
        <v>358</v>
      </c>
    </row>
    <row r="6" spans="1:25" x14ac:dyDescent="0.15">
      <c r="C6" s="79" t="s">
        <v>359</v>
      </c>
    </row>
    <row r="7" spans="1:25" x14ac:dyDescent="0.15">
      <c r="C7" s="79" t="s">
        <v>360</v>
      </c>
    </row>
    <row r="8" spans="1:25" x14ac:dyDescent="0.15">
      <c r="A8" s="1"/>
      <c r="C8" s="47"/>
      <c r="D8" s="47"/>
      <c r="E8" s="47"/>
      <c r="F8" s="47"/>
      <c r="G8" s="47"/>
      <c r="H8" s="47"/>
      <c r="I8" s="47"/>
      <c r="J8" s="3"/>
      <c r="K8" s="3"/>
      <c r="L8" s="3"/>
      <c r="M8" s="3"/>
      <c r="N8" s="3"/>
      <c r="O8" s="3"/>
      <c r="P8" s="48"/>
    </row>
    <row r="9" spans="1:25" ht="24" x14ac:dyDescent="0.2">
      <c r="C9" s="341" t="s">
        <v>401</v>
      </c>
      <c r="D9" s="341"/>
      <c r="E9" s="341"/>
      <c r="F9" s="341"/>
      <c r="G9" s="341"/>
      <c r="H9" s="341"/>
      <c r="I9" s="341"/>
      <c r="J9" s="341"/>
      <c r="K9" s="341"/>
      <c r="L9" s="341"/>
      <c r="M9" s="341"/>
      <c r="N9" s="341"/>
      <c r="O9" s="341"/>
      <c r="P9" s="50"/>
    </row>
    <row r="10" spans="1:25" ht="17.25" x14ac:dyDescent="0.2">
      <c r="C10" s="342" t="s">
        <v>402</v>
      </c>
      <c r="D10" s="342"/>
      <c r="E10" s="342"/>
      <c r="F10" s="342"/>
      <c r="G10" s="342"/>
      <c r="H10" s="342"/>
      <c r="I10" s="342"/>
      <c r="J10" s="342"/>
      <c r="K10" s="342"/>
      <c r="L10" s="342"/>
      <c r="M10" s="342"/>
      <c r="N10" s="342"/>
      <c r="O10" s="342"/>
      <c r="P10" s="50"/>
    </row>
    <row r="11" spans="1:25" ht="17.25" x14ac:dyDescent="0.2">
      <c r="C11" s="342" t="s">
        <v>403</v>
      </c>
      <c r="D11" s="342"/>
      <c r="E11" s="342"/>
      <c r="F11" s="342"/>
      <c r="G11" s="342"/>
      <c r="H11" s="342"/>
      <c r="I11" s="342"/>
      <c r="J11" s="342"/>
      <c r="K11" s="342"/>
      <c r="L11" s="342"/>
      <c r="M11" s="342"/>
      <c r="N11" s="342"/>
      <c r="O11" s="342"/>
      <c r="P11" s="50"/>
    </row>
    <row r="12" spans="1:25" ht="18" thickBot="1" x14ac:dyDescent="0.25">
      <c r="C12" s="51"/>
      <c r="D12" s="50"/>
      <c r="E12" s="50"/>
      <c r="F12" s="50"/>
      <c r="G12" s="50"/>
      <c r="H12" s="50"/>
      <c r="I12" s="50"/>
      <c r="J12" s="50"/>
      <c r="K12" s="50"/>
      <c r="L12" s="50"/>
      <c r="M12" s="52"/>
      <c r="N12" s="50"/>
      <c r="O12" s="52" t="s">
        <v>400</v>
      </c>
      <c r="P12" s="50"/>
    </row>
    <row r="13" spans="1:25" ht="18" thickBot="1" x14ac:dyDescent="0.25">
      <c r="A13" s="49" t="s">
        <v>331</v>
      </c>
      <c r="C13" s="343" t="s">
        <v>0</v>
      </c>
      <c r="D13" s="344"/>
      <c r="E13" s="344"/>
      <c r="F13" s="344"/>
      <c r="G13" s="344"/>
      <c r="H13" s="344"/>
      <c r="I13" s="344"/>
      <c r="J13" s="344"/>
      <c r="K13" s="344"/>
      <c r="L13" s="344"/>
      <c r="M13" s="344"/>
      <c r="N13" s="345" t="s">
        <v>333</v>
      </c>
      <c r="O13" s="346"/>
      <c r="P13" s="50"/>
    </row>
    <row r="14" spans="1:25" x14ac:dyDescent="0.15">
      <c r="A14" s="49" t="s">
        <v>152</v>
      </c>
      <c r="C14" s="53"/>
      <c r="D14" s="54" t="s">
        <v>153</v>
      </c>
      <c r="E14" s="54"/>
      <c r="F14" s="55"/>
      <c r="G14" s="54"/>
      <c r="H14" s="54"/>
      <c r="I14" s="54"/>
      <c r="J14" s="54"/>
      <c r="K14" s="55"/>
      <c r="L14" s="55"/>
      <c r="M14" s="55"/>
      <c r="N14" s="56">
        <v>28817</v>
      </c>
      <c r="O14" s="57"/>
      <c r="P14" s="58"/>
      <c r="R14" s="6">
        <f>IF(AND(R15="-",R30="-"),"-",SUM(R15,R30))</f>
        <v>28817218077</v>
      </c>
      <c r="Y14" s="299"/>
    </row>
    <row r="15" spans="1:25" x14ac:dyDescent="0.15">
      <c r="A15" s="49" t="s">
        <v>154</v>
      </c>
      <c r="C15" s="53"/>
      <c r="D15" s="54"/>
      <c r="E15" s="54" t="s">
        <v>155</v>
      </c>
      <c r="F15" s="54"/>
      <c r="G15" s="54"/>
      <c r="H15" s="54"/>
      <c r="I15" s="54"/>
      <c r="J15" s="54"/>
      <c r="K15" s="55"/>
      <c r="L15" s="55"/>
      <c r="M15" s="55"/>
      <c r="N15" s="56">
        <v>11365</v>
      </c>
      <c r="O15" s="59"/>
      <c r="P15" s="58"/>
      <c r="R15" s="6">
        <f>IF(COUNTIF(R16:R29,"-")=COUNTA(R16:R29),"-",SUM(R16,R21,R26))</f>
        <v>11364654559</v>
      </c>
      <c r="Y15" s="299"/>
    </row>
    <row r="16" spans="1:25" x14ac:dyDescent="0.15">
      <c r="A16" s="49" t="s">
        <v>156</v>
      </c>
      <c r="C16" s="53"/>
      <c r="D16" s="54"/>
      <c r="E16" s="54"/>
      <c r="F16" s="54" t="s">
        <v>157</v>
      </c>
      <c r="G16" s="54"/>
      <c r="H16" s="54"/>
      <c r="I16" s="54"/>
      <c r="J16" s="54"/>
      <c r="K16" s="55"/>
      <c r="L16" s="55"/>
      <c r="M16" s="55"/>
      <c r="N16" s="56">
        <v>4699</v>
      </c>
      <c r="O16" s="59"/>
      <c r="P16" s="58"/>
      <c r="R16" s="6">
        <f>IF(COUNTIF(R17:R20,"-")=COUNTA(R17:R20),"-",SUM(R17:R20))</f>
        <v>4698656838</v>
      </c>
      <c r="Y16" s="299"/>
    </row>
    <row r="17" spans="1:25" x14ac:dyDescent="0.15">
      <c r="A17" s="49" t="s">
        <v>158</v>
      </c>
      <c r="C17" s="53"/>
      <c r="D17" s="54"/>
      <c r="E17" s="54"/>
      <c r="F17" s="54"/>
      <c r="G17" s="54" t="s">
        <v>159</v>
      </c>
      <c r="H17" s="54"/>
      <c r="I17" s="54"/>
      <c r="J17" s="54"/>
      <c r="K17" s="55"/>
      <c r="L17" s="55"/>
      <c r="M17" s="55"/>
      <c r="N17" s="56">
        <v>3985</v>
      </c>
      <c r="O17" s="59"/>
      <c r="P17" s="58"/>
      <c r="R17" s="6">
        <v>3985223598</v>
      </c>
      <c r="Y17" s="299"/>
    </row>
    <row r="18" spans="1:25" x14ac:dyDescent="0.15">
      <c r="A18" s="49" t="s">
        <v>160</v>
      </c>
      <c r="C18" s="53"/>
      <c r="D18" s="54"/>
      <c r="E18" s="54"/>
      <c r="F18" s="54"/>
      <c r="G18" s="54" t="s">
        <v>161</v>
      </c>
      <c r="H18" s="54"/>
      <c r="I18" s="54"/>
      <c r="J18" s="54"/>
      <c r="K18" s="55"/>
      <c r="L18" s="55"/>
      <c r="M18" s="55"/>
      <c r="N18" s="56">
        <v>272</v>
      </c>
      <c r="O18" s="59"/>
      <c r="P18" s="58"/>
      <c r="R18" s="6">
        <v>272016628</v>
      </c>
      <c r="Y18" s="299"/>
    </row>
    <row r="19" spans="1:25" x14ac:dyDescent="0.15">
      <c r="A19" s="49" t="s">
        <v>162</v>
      </c>
      <c r="C19" s="53"/>
      <c r="D19" s="54"/>
      <c r="E19" s="54"/>
      <c r="F19" s="54"/>
      <c r="G19" s="54" t="s">
        <v>163</v>
      </c>
      <c r="H19" s="54"/>
      <c r="I19" s="54"/>
      <c r="J19" s="54"/>
      <c r="K19" s="55"/>
      <c r="L19" s="55"/>
      <c r="M19" s="55"/>
      <c r="N19" s="56">
        <v>54</v>
      </c>
      <c r="O19" s="59"/>
      <c r="P19" s="58"/>
      <c r="R19" s="6">
        <v>53519926</v>
      </c>
      <c r="Y19" s="299"/>
    </row>
    <row r="20" spans="1:25" x14ac:dyDescent="0.15">
      <c r="A20" s="49" t="s">
        <v>164</v>
      </c>
      <c r="C20" s="53"/>
      <c r="D20" s="54"/>
      <c r="E20" s="54"/>
      <c r="F20" s="54"/>
      <c r="G20" s="54" t="s">
        <v>44</v>
      </c>
      <c r="H20" s="54"/>
      <c r="I20" s="54"/>
      <c r="J20" s="54"/>
      <c r="K20" s="55"/>
      <c r="L20" s="55"/>
      <c r="M20" s="55"/>
      <c r="N20" s="56">
        <v>388</v>
      </c>
      <c r="O20" s="59"/>
      <c r="P20" s="58"/>
      <c r="R20" s="6">
        <v>387896686</v>
      </c>
      <c r="Y20" s="299"/>
    </row>
    <row r="21" spans="1:25" x14ac:dyDescent="0.15">
      <c r="A21" s="49" t="s">
        <v>165</v>
      </c>
      <c r="C21" s="53"/>
      <c r="D21" s="54"/>
      <c r="E21" s="54"/>
      <c r="F21" s="54" t="s">
        <v>166</v>
      </c>
      <c r="G21" s="54"/>
      <c r="H21" s="54"/>
      <c r="I21" s="54"/>
      <c r="J21" s="54"/>
      <c r="K21" s="55"/>
      <c r="L21" s="55"/>
      <c r="M21" s="55"/>
      <c r="N21" s="56">
        <v>5646</v>
      </c>
      <c r="O21" s="59"/>
      <c r="P21" s="58"/>
      <c r="R21" s="6">
        <f>IF(COUNTIF(R22:R25,"-")=COUNTA(R22:R25),"-",SUM(R22:R25))</f>
        <v>5646151596</v>
      </c>
      <c r="Y21" s="299"/>
    </row>
    <row r="22" spans="1:25" x14ac:dyDescent="0.15">
      <c r="A22" s="49" t="s">
        <v>167</v>
      </c>
      <c r="C22" s="53"/>
      <c r="D22" s="54"/>
      <c r="E22" s="54"/>
      <c r="F22" s="54"/>
      <c r="G22" s="54" t="s">
        <v>168</v>
      </c>
      <c r="H22" s="54"/>
      <c r="I22" s="54"/>
      <c r="J22" s="54"/>
      <c r="K22" s="55"/>
      <c r="L22" s="55"/>
      <c r="M22" s="55"/>
      <c r="N22" s="56">
        <v>3701</v>
      </c>
      <c r="O22" s="59"/>
      <c r="P22" s="58"/>
      <c r="R22" s="6">
        <v>3700963109</v>
      </c>
      <c r="Y22" s="299"/>
    </row>
    <row r="23" spans="1:25" x14ac:dyDescent="0.15">
      <c r="A23" s="49" t="s">
        <v>169</v>
      </c>
      <c r="C23" s="53"/>
      <c r="D23" s="54"/>
      <c r="E23" s="54"/>
      <c r="F23" s="54"/>
      <c r="G23" s="54" t="s">
        <v>170</v>
      </c>
      <c r="H23" s="54"/>
      <c r="I23" s="54"/>
      <c r="J23" s="54"/>
      <c r="K23" s="55"/>
      <c r="L23" s="55"/>
      <c r="M23" s="55"/>
      <c r="N23" s="56">
        <v>91</v>
      </c>
      <c r="O23" s="59"/>
      <c r="P23" s="58"/>
      <c r="R23" s="6">
        <v>91341735</v>
      </c>
      <c r="Y23" s="299"/>
    </row>
    <row r="24" spans="1:25" x14ac:dyDescent="0.15">
      <c r="A24" s="49" t="s">
        <v>171</v>
      </c>
      <c r="C24" s="53"/>
      <c r="D24" s="54"/>
      <c r="E24" s="54"/>
      <c r="F24" s="54"/>
      <c r="G24" s="54" t="s">
        <v>172</v>
      </c>
      <c r="H24" s="54"/>
      <c r="I24" s="54"/>
      <c r="J24" s="54"/>
      <c r="K24" s="55"/>
      <c r="L24" s="55"/>
      <c r="M24" s="55"/>
      <c r="N24" s="56">
        <v>1846</v>
      </c>
      <c r="O24" s="59"/>
      <c r="P24" s="58"/>
      <c r="R24" s="6">
        <v>1846170992</v>
      </c>
      <c r="Y24" s="299"/>
    </row>
    <row r="25" spans="1:25" x14ac:dyDescent="0.15">
      <c r="A25" s="49" t="s">
        <v>173</v>
      </c>
      <c r="C25" s="53"/>
      <c r="D25" s="54"/>
      <c r="E25" s="54"/>
      <c r="F25" s="54"/>
      <c r="G25" s="54" t="s">
        <v>44</v>
      </c>
      <c r="H25" s="54"/>
      <c r="I25" s="54"/>
      <c r="J25" s="54"/>
      <c r="K25" s="55"/>
      <c r="L25" s="55"/>
      <c r="M25" s="55"/>
      <c r="N25" s="56">
        <v>8</v>
      </c>
      <c r="O25" s="59"/>
      <c r="P25" s="58"/>
      <c r="R25" s="6">
        <v>7675760</v>
      </c>
      <c r="Y25" s="299"/>
    </row>
    <row r="26" spans="1:25" x14ac:dyDescent="0.15">
      <c r="A26" s="49" t="s">
        <v>174</v>
      </c>
      <c r="C26" s="53"/>
      <c r="D26" s="54"/>
      <c r="E26" s="54"/>
      <c r="F26" s="54" t="s">
        <v>175</v>
      </c>
      <c r="G26" s="54"/>
      <c r="H26" s="54"/>
      <c r="I26" s="54"/>
      <c r="J26" s="54"/>
      <c r="K26" s="55"/>
      <c r="L26" s="55"/>
      <c r="M26" s="55"/>
      <c r="N26" s="56">
        <v>1020</v>
      </c>
      <c r="O26" s="59"/>
      <c r="P26" s="58"/>
      <c r="R26" s="6">
        <f>IF(COUNTIF(R27:R29,"-")=COUNTA(R27:R29),"-",SUM(R27:R29))</f>
        <v>1019846125</v>
      </c>
      <c r="Y26" s="299"/>
    </row>
    <row r="27" spans="1:25" x14ac:dyDescent="0.15">
      <c r="A27" s="49" t="s">
        <v>176</v>
      </c>
      <c r="C27" s="53"/>
      <c r="D27" s="54"/>
      <c r="E27" s="54"/>
      <c r="F27" s="55"/>
      <c r="G27" s="55" t="s">
        <v>177</v>
      </c>
      <c r="H27" s="55"/>
      <c r="I27" s="54"/>
      <c r="J27" s="54"/>
      <c r="K27" s="55"/>
      <c r="L27" s="55"/>
      <c r="M27" s="55"/>
      <c r="N27" s="56">
        <v>579</v>
      </c>
      <c r="O27" s="59"/>
      <c r="P27" s="58"/>
      <c r="R27" s="6">
        <v>578709595</v>
      </c>
      <c r="Y27" s="299"/>
    </row>
    <row r="28" spans="1:25" x14ac:dyDescent="0.15">
      <c r="A28" s="49" t="s">
        <v>178</v>
      </c>
      <c r="C28" s="53"/>
      <c r="D28" s="54"/>
      <c r="E28" s="54"/>
      <c r="F28" s="55"/>
      <c r="G28" s="54" t="s">
        <v>179</v>
      </c>
      <c r="H28" s="54"/>
      <c r="I28" s="54"/>
      <c r="J28" s="54"/>
      <c r="K28" s="55"/>
      <c r="L28" s="55"/>
      <c r="M28" s="55"/>
      <c r="N28" s="56">
        <v>74</v>
      </c>
      <c r="O28" s="59"/>
      <c r="P28" s="58"/>
      <c r="R28" s="6">
        <v>73865847</v>
      </c>
      <c r="Y28" s="299"/>
    </row>
    <row r="29" spans="1:25" x14ac:dyDescent="0.15">
      <c r="A29" s="49" t="s">
        <v>180</v>
      </c>
      <c r="C29" s="53"/>
      <c r="D29" s="54"/>
      <c r="E29" s="54"/>
      <c r="F29" s="55"/>
      <c r="G29" s="54" t="s">
        <v>44</v>
      </c>
      <c r="H29" s="54"/>
      <c r="I29" s="54"/>
      <c r="J29" s="54"/>
      <c r="K29" s="55"/>
      <c r="L29" s="55"/>
      <c r="M29" s="55"/>
      <c r="N29" s="56">
        <v>367</v>
      </c>
      <c r="O29" s="59"/>
      <c r="P29" s="58"/>
      <c r="R29" s="6">
        <v>367270683</v>
      </c>
      <c r="Y29" s="299"/>
    </row>
    <row r="30" spans="1:25" x14ac:dyDescent="0.15">
      <c r="A30" s="49" t="s">
        <v>181</v>
      </c>
      <c r="C30" s="53"/>
      <c r="D30" s="54"/>
      <c r="E30" s="55" t="s">
        <v>182</v>
      </c>
      <c r="F30" s="55"/>
      <c r="G30" s="54"/>
      <c r="H30" s="54"/>
      <c r="I30" s="54"/>
      <c r="J30" s="54"/>
      <c r="K30" s="55"/>
      <c r="L30" s="55"/>
      <c r="M30" s="55"/>
      <c r="N30" s="56">
        <v>17453</v>
      </c>
      <c r="O30" s="59" t="s">
        <v>404</v>
      </c>
      <c r="P30" s="58"/>
      <c r="R30" s="6">
        <f>IF(COUNTIF(R31:R34,"-")=COUNTA(R31:R34),"-",SUM(R31:R34))</f>
        <v>17452563518</v>
      </c>
      <c r="Y30" s="299"/>
    </row>
    <row r="31" spans="1:25" x14ac:dyDescent="0.15">
      <c r="A31" s="49" t="s">
        <v>183</v>
      </c>
      <c r="C31" s="53"/>
      <c r="D31" s="54"/>
      <c r="E31" s="54"/>
      <c r="F31" s="54" t="s">
        <v>184</v>
      </c>
      <c r="G31" s="54"/>
      <c r="H31" s="54"/>
      <c r="I31" s="54"/>
      <c r="J31" s="54"/>
      <c r="K31" s="55"/>
      <c r="L31" s="55"/>
      <c r="M31" s="55"/>
      <c r="N31" s="56">
        <v>13522</v>
      </c>
      <c r="O31" s="59"/>
      <c r="P31" s="58"/>
      <c r="R31" s="6">
        <v>13522195331</v>
      </c>
      <c r="Y31" s="299"/>
    </row>
    <row r="32" spans="1:25" x14ac:dyDescent="0.15">
      <c r="A32" s="49" t="s">
        <v>185</v>
      </c>
      <c r="C32" s="53"/>
      <c r="D32" s="54"/>
      <c r="E32" s="54"/>
      <c r="F32" s="54" t="s">
        <v>186</v>
      </c>
      <c r="G32" s="54"/>
      <c r="H32" s="54"/>
      <c r="I32" s="54"/>
      <c r="J32" s="54"/>
      <c r="K32" s="55"/>
      <c r="L32" s="55"/>
      <c r="M32" s="55"/>
      <c r="N32" s="56">
        <v>3274</v>
      </c>
      <c r="O32" s="59"/>
      <c r="P32" s="58"/>
      <c r="R32" s="6">
        <v>3274121444</v>
      </c>
      <c r="Y32" s="299"/>
    </row>
    <row r="33" spans="1:25" x14ac:dyDescent="0.15">
      <c r="A33" s="49" t="s">
        <v>187</v>
      </c>
      <c r="C33" s="53"/>
      <c r="D33" s="54"/>
      <c r="E33" s="54"/>
      <c r="F33" s="54" t="s">
        <v>188</v>
      </c>
      <c r="G33" s="54"/>
      <c r="H33" s="54"/>
      <c r="I33" s="54"/>
      <c r="J33" s="54"/>
      <c r="K33" s="55"/>
      <c r="L33" s="55"/>
      <c r="M33" s="55"/>
      <c r="N33" s="56">
        <v>598</v>
      </c>
      <c r="O33" s="59"/>
      <c r="P33" s="58"/>
      <c r="R33" s="6">
        <v>598047909</v>
      </c>
      <c r="Y33" s="299"/>
    </row>
    <row r="34" spans="1:25" x14ac:dyDescent="0.15">
      <c r="A34" s="49" t="s">
        <v>189</v>
      </c>
      <c r="C34" s="53"/>
      <c r="D34" s="54"/>
      <c r="E34" s="54"/>
      <c r="F34" s="54" t="s">
        <v>44</v>
      </c>
      <c r="G34" s="54"/>
      <c r="H34" s="54"/>
      <c r="I34" s="54"/>
      <c r="J34" s="54"/>
      <c r="K34" s="55"/>
      <c r="L34" s="55"/>
      <c r="M34" s="55"/>
      <c r="N34" s="56">
        <v>58</v>
      </c>
      <c r="O34" s="59"/>
      <c r="P34" s="58"/>
      <c r="R34" s="6">
        <v>58198834</v>
      </c>
      <c r="Y34" s="299"/>
    </row>
    <row r="35" spans="1:25" x14ac:dyDescent="0.15">
      <c r="A35" s="49" t="s">
        <v>190</v>
      </c>
      <c r="C35" s="53"/>
      <c r="D35" s="54" t="s">
        <v>191</v>
      </c>
      <c r="E35" s="54"/>
      <c r="F35" s="54"/>
      <c r="G35" s="54"/>
      <c r="H35" s="54"/>
      <c r="I35" s="54"/>
      <c r="J35" s="54"/>
      <c r="K35" s="55"/>
      <c r="L35" s="55"/>
      <c r="M35" s="55"/>
      <c r="N35" s="56">
        <v>4023</v>
      </c>
      <c r="O35" s="59"/>
      <c r="P35" s="58"/>
      <c r="R35" s="6">
        <f>IF(COUNTIF(R36:R37,"-")=COUNTA(R36:R37),"-",SUM(R36:R37))</f>
        <v>4023274418</v>
      </c>
      <c r="Y35" s="299"/>
    </row>
    <row r="36" spans="1:25" x14ac:dyDescent="0.15">
      <c r="A36" s="49" t="s">
        <v>192</v>
      </c>
      <c r="C36" s="53"/>
      <c r="D36" s="54"/>
      <c r="E36" s="54" t="s">
        <v>193</v>
      </c>
      <c r="F36" s="54"/>
      <c r="G36" s="54"/>
      <c r="H36" s="54"/>
      <c r="I36" s="54"/>
      <c r="J36" s="54"/>
      <c r="K36" s="60"/>
      <c r="L36" s="60"/>
      <c r="M36" s="60"/>
      <c r="N36" s="56">
        <v>3518</v>
      </c>
      <c r="O36" s="59"/>
      <c r="P36" s="58"/>
      <c r="R36" s="6">
        <v>3518452589</v>
      </c>
      <c r="Y36" s="299"/>
    </row>
    <row r="37" spans="1:25" x14ac:dyDescent="0.15">
      <c r="A37" s="49" t="s">
        <v>194</v>
      </c>
      <c r="C37" s="53"/>
      <c r="D37" s="54"/>
      <c r="E37" s="54" t="s">
        <v>44</v>
      </c>
      <c r="F37" s="54"/>
      <c r="G37" s="55"/>
      <c r="H37" s="54"/>
      <c r="I37" s="54"/>
      <c r="J37" s="54"/>
      <c r="K37" s="60"/>
      <c r="L37" s="60"/>
      <c r="M37" s="60"/>
      <c r="N37" s="56">
        <v>505</v>
      </c>
      <c r="O37" s="59"/>
      <c r="P37" s="58"/>
      <c r="R37" s="6">
        <v>504821829</v>
      </c>
      <c r="Y37" s="299"/>
    </row>
    <row r="38" spans="1:25" x14ac:dyDescent="0.15">
      <c r="A38" s="49" t="s">
        <v>150</v>
      </c>
      <c r="C38" s="61" t="s">
        <v>151</v>
      </c>
      <c r="D38" s="62"/>
      <c r="E38" s="62"/>
      <c r="F38" s="62"/>
      <c r="G38" s="62"/>
      <c r="H38" s="62"/>
      <c r="I38" s="62"/>
      <c r="J38" s="62"/>
      <c r="K38" s="63"/>
      <c r="L38" s="63"/>
      <c r="M38" s="63"/>
      <c r="N38" s="64">
        <v>-24794</v>
      </c>
      <c r="O38" s="65"/>
      <c r="P38" s="58"/>
      <c r="R38" s="6">
        <f>IF(COUNTIF(R14:R35,"-")=COUNTA(R14:R35),"-",SUM(R35)-SUM(R14))</f>
        <v>-24793943659</v>
      </c>
      <c r="Y38" s="299"/>
    </row>
    <row r="39" spans="1:25" x14ac:dyDescent="0.15">
      <c r="A39" s="49" t="s">
        <v>197</v>
      </c>
      <c r="C39" s="53"/>
      <c r="D39" s="54" t="s">
        <v>198</v>
      </c>
      <c r="E39" s="54"/>
      <c r="F39" s="55"/>
      <c r="G39" s="54"/>
      <c r="H39" s="54"/>
      <c r="I39" s="54"/>
      <c r="J39" s="54"/>
      <c r="K39" s="55"/>
      <c r="L39" s="55"/>
      <c r="M39" s="55"/>
      <c r="N39" s="56">
        <v>36</v>
      </c>
      <c r="O39" s="57"/>
      <c r="P39" s="58"/>
      <c r="R39" s="6">
        <f>IF(COUNTIF(R40:R44,"-")=COUNTA(R40:R44),"-",SUM(R40:R44))</f>
        <v>36012459</v>
      </c>
      <c r="Y39" s="299"/>
    </row>
    <row r="40" spans="1:25" x14ac:dyDescent="0.15">
      <c r="A40" s="49" t="s">
        <v>199</v>
      </c>
      <c r="C40" s="53"/>
      <c r="D40" s="54"/>
      <c r="E40" s="55" t="s">
        <v>200</v>
      </c>
      <c r="F40" s="55"/>
      <c r="G40" s="54"/>
      <c r="H40" s="54"/>
      <c r="I40" s="54"/>
      <c r="J40" s="54"/>
      <c r="K40" s="55"/>
      <c r="L40" s="55"/>
      <c r="M40" s="55"/>
      <c r="N40" s="56">
        <v>0</v>
      </c>
      <c r="O40" s="59"/>
      <c r="P40" s="58"/>
      <c r="R40" s="6">
        <v>0</v>
      </c>
      <c r="Y40" s="299"/>
    </row>
    <row r="41" spans="1:25" x14ac:dyDescent="0.15">
      <c r="A41" s="49" t="s">
        <v>201</v>
      </c>
      <c r="C41" s="53"/>
      <c r="D41" s="54"/>
      <c r="E41" s="55" t="s">
        <v>202</v>
      </c>
      <c r="F41" s="55"/>
      <c r="G41" s="54"/>
      <c r="H41" s="54"/>
      <c r="I41" s="54"/>
      <c r="J41" s="54"/>
      <c r="K41" s="55"/>
      <c r="L41" s="55"/>
      <c r="M41" s="55"/>
      <c r="N41" s="56">
        <v>29</v>
      </c>
      <c r="O41" s="59"/>
      <c r="P41" s="58"/>
      <c r="R41" s="6">
        <v>28690082</v>
      </c>
      <c r="Y41" s="299"/>
    </row>
    <row r="42" spans="1:25" x14ac:dyDescent="0.15">
      <c r="A42" s="49" t="s">
        <v>203</v>
      </c>
      <c r="C42" s="53"/>
      <c r="D42" s="54"/>
      <c r="E42" s="55" t="s">
        <v>204</v>
      </c>
      <c r="F42" s="55"/>
      <c r="G42" s="54"/>
      <c r="H42" s="55"/>
      <c r="I42" s="54"/>
      <c r="J42" s="54"/>
      <c r="K42" s="55"/>
      <c r="L42" s="55"/>
      <c r="M42" s="55"/>
      <c r="N42" s="56">
        <v>0</v>
      </c>
      <c r="O42" s="59"/>
      <c r="P42" s="58"/>
      <c r="R42" s="6">
        <v>0</v>
      </c>
      <c r="Y42" s="299"/>
    </row>
    <row r="43" spans="1:25" x14ac:dyDescent="0.15">
      <c r="A43" s="49" t="s">
        <v>205</v>
      </c>
      <c r="C43" s="53"/>
      <c r="D43" s="54"/>
      <c r="E43" s="54" t="s">
        <v>206</v>
      </c>
      <c r="F43" s="54"/>
      <c r="G43" s="54"/>
      <c r="H43" s="54"/>
      <c r="I43" s="54"/>
      <c r="J43" s="54"/>
      <c r="K43" s="55"/>
      <c r="L43" s="55"/>
      <c r="M43" s="55"/>
      <c r="N43" s="56">
        <v>0</v>
      </c>
      <c r="O43" s="59"/>
      <c r="P43" s="58"/>
      <c r="R43" s="6">
        <v>0</v>
      </c>
      <c r="Y43" s="299"/>
    </row>
    <row r="44" spans="1:25" x14ac:dyDescent="0.15">
      <c r="A44" s="49" t="s">
        <v>207</v>
      </c>
      <c r="C44" s="53"/>
      <c r="D44" s="54"/>
      <c r="E44" s="54" t="s">
        <v>44</v>
      </c>
      <c r="F44" s="54"/>
      <c r="G44" s="54"/>
      <c r="H44" s="54"/>
      <c r="I44" s="54"/>
      <c r="J44" s="54"/>
      <c r="K44" s="55"/>
      <c r="L44" s="55"/>
      <c r="M44" s="55"/>
      <c r="N44" s="56">
        <v>7</v>
      </c>
      <c r="O44" s="59"/>
      <c r="P44" s="58"/>
      <c r="R44" s="6">
        <v>7322377</v>
      </c>
      <c r="Y44" s="299"/>
    </row>
    <row r="45" spans="1:25" x14ac:dyDescent="0.15">
      <c r="A45" s="49" t="s">
        <v>208</v>
      </c>
      <c r="C45" s="53"/>
      <c r="D45" s="54" t="s">
        <v>209</v>
      </c>
      <c r="E45" s="54"/>
      <c r="F45" s="54"/>
      <c r="G45" s="54"/>
      <c r="H45" s="54"/>
      <c r="I45" s="54"/>
      <c r="J45" s="54"/>
      <c r="K45" s="60"/>
      <c r="L45" s="60"/>
      <c r="M45" s="60"/>
      <c r="N45" s="56">
        <v>322</v>
      </c>
      <c r="O45" s="57"/>
      <c r="P45" s="58"/>
      <c r="R45" s="6">
        <f>IF(COUNTIF(R46:R47,"-")=COUNTA(R46:R47),"-",SUM(R46:R47))</f>
        <v>322370124</v>
      </c>
      <c r="Y45" s="299"/>
    </row>
    <row r="46" spans="1:25" x14ac:dyDescent="0.15">
      <c r="A46" s="49" t="s">
        <v>210</v>
      </c>
      <c r="C46" s="53"/>
      <c r="D46" s="54"/>
      <c r="E46" s="54" t="s">
        <v>211</v>
      </c>
      <c r="F46" s="54"/>
      <c r="G46" s="54"/>
      <c r="H46" s="54"/>
      <c r="I46" s="54"/>
      <c r="J46" s="54"/>
      <c r="K46" s="60"/>
      <c r="L46" s="60"/>
      <c r="M46" s="60"/>
      <c r="N46" s="56">
        <v>1</v>
      </c>
      <c r="O46" s="59"/>
      <c r="P46" s="58"/>
      <c r="R46" s="6">
        <v>1006104</v>
      </c>
      <c r="Y46" s="299"/>
    </row>
    <row r="47" spans="1:25" ht="14.25" thickBot="1" x14ac:dyDescent="0.2">
      <c r="A47" s="49" t="s">
        <v>212</v>
      </c>
      <c r="C47" s="53"/>
      <c r="D47" s="54"/>
      <c r="E47" s="54" t="s">
        <v>44</v>
      </c>
      <c r="F47" s="54"/>
      <c r="G47" s="54"/>
      <c r="H47" s="54"/>
      <c r="I47" s="54"/>
      <c r="J47" s="54"/>
      <c r="K47" s="60"/>
      <c r="L47" s="60"/>
      <c r="M47" s="60"/>
      <c r="N47" s="56">
        <v>321</v>
      </c>
      <c r="O47" s="59"/>
      <c r="P47" s="58"/>
      <c r="R47" s="6">
        <v>321364020</v>
      </c>
      <c r="Y47" s="299"/>
    </row>
    <row r="48" spans="1:25" ht="14.25" thickBot="1" x14ac:dyDescent="0.2">
      <c r="A48" s="49" t="s">
        <v>195</v>
      </c>
      <c r="C48" s="66" t="s">
        <v>196</v>
      </c>
      <c r="D48" s="67"/>
      <c r="E48" s="67"/>
      <c r="F48" s="67"/>
      <c r="G48" s="67"/>
      <c r="H48" s="67"/>
      <c r="I48" s="67"/>
      <c r="J48" s="67"/>
      <c r="K48" s="68"/>
      <c r="L48" s="68"/>
      <c r="M48" s="68"/>
      <c r="N48" s="69">
        <v>-24508</v>
      </c>
      <c r="O48" s="70"/>
      <c r="P48" s="58"/>
      <c r="R48" s="6">
        <f>IF(COUNTIF(R38:R47,"-")=COUNTA(R38:R47),"-",SUM(R38,R45)-SUM(R39))</f>
        <v>-24507585994</v>
      </c>
      <c r="Y48" s="299"/>
    </row>
    <row r="49" spans="1:12" s="72" customFormat="1" ht="3.75" customHeight="1" x14ac:dyDescent="0.15">
      <c r="A49" s="71"/>
      <c r="C49" s="73"/>
      <c r="D49" s="73"/>
      <c r="E49" s="74"/>
      <c r="F49" s="74"/>
      <c r="G49" s="74"/>
      <c r="H49" s="74"/>
      <c r="I49" s="74"/>
      <c r="J49" s="75"/>
      <c r="K49" s="75"/>
      <c r="L49" s="75"/>
    </row>
    <row r="50" spans="1:12" s="72" customFormat="1" ht="15.6" customHeight="1" x14ac:dyDescent="0.15">
      <c r="A50" s="71"/>
      <c r="C50" s="76"/>
      <c r="D50" s="76" t="s">
        <v>344</v>
      </c>
      <c r="E50" s="77"/>
      <c r="F50" s="77"/>
      <c r="G50" s="77"/>
      <c r="H50" s="77"/>
      <c r="I50" s="77"/>
      <c r="J50" s="78"/>
      <c r="K50" s="78"/>
      <c r="L50" s="7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2.75" x14ac:dyDescent="0.15"/>
  <cols>
    <col min="1" max="1" width="0" style="80" hidden="1" customWidth="1"/>
    <col min="2" max="2" width="1.125" style="82" customWidth="1"/>
    <col min="3" max="3" width="1.625" style="82" customWidth="1"/>
    <col min="4" max="9" width="2" style="82" customWidth="1"/>
    <col min="10" max="10" width="15.375" style="82" customWidth="1"/>
    <col min="11" max="11" width="21.625" style="82" customWidth="1"/>
    <col min="12" max="12" width="3" style="82" customWidth="1"/>
    <col min="13" max="13" width="21.625" style="82" customWidth="1"/>
    <col min="14" max="14" width="3" style="82" customWidth="1"/>
    <col min="15" max="15" width="21.625" style="82" customWidth="1"/>
    <col min="16" max="16" width="3" style="82" customWidth="1"/>
    <col min="17" max="17" width="21.625" style="82" hidden="1" customWidth="1"/>
    <col min="18" max="18" width="3" style="82" hidden="1" customWidth="1"/>
    <col min="19" max="19" width="1" style="82" customWidth="1"/>
    <col min="20" max="20" width="9" style="82"/>
    <col min="21" max="24" width="0" style="82" hidden="1" customWidth="1"/>
    <col min="25" max="16384" width="9" style="82"/>
  </cols>
  <sheetData>
    <row r="1" spans="1:24" x14ac:dyDescent="0.15">
      <c r="C1" s="82" t="s">
        <v>354</v>
      </c>
    </row>
    <row r="2" spans="1:24" x14ac:dyDescent="0.15">
      <c r="C2" s="82" t="s">
        <v>355</v>
      </c>
    </row>
    <row r="3" spans="1:24" x14ac:dyDescent="0.15">
      <c r="C3" s="82" t="s">
        <v>356</v>
      </c>
    </row>
    <row r="4" spans="1:24" x14ac:dyDescent="0.15">
      <c r="C4" s="82" t="s">
        <v>357</v>
      </c>
    </row>
    <row r="5" spans="1:24" x14ac:dyDescent="0.15">
      <c r="C5" s="82" t="s">
        <v>358</v>
      </c>
    </row>
    <row r="6" spans="1:24" x14ac:dyDescent="0.15">
      <c r="C6" s="82" t="s">
        <v>359</v>
      </c>
    </row>
    <row r="7" spans="1:24" x14ac:dyDescent="0.15">
      <c r="C7" s="82" t="s">
        <v>360</v>
      </c>
    </row>
    <row r="9" spans="1:24" ht="24" x14ac:dyDescent="0.25">
      <c r="B9" s="81"/>
      <c r="C9" s="365" t="s">
        <v>405</v>
      </c>
      <c r="D9" s="365"/>
      <c r="E9" s="365"/>
      <c r="F9" s="365"/>
      <c r="G9" s="365"/>
      <c r="H9" s="365"/>
      <c r="I9" s="365"/>
      <c r="J9" s="365"/>
      <c r="K9" s="365"/>
      <c r="L9" s="365"/>
      <c r="M9" s="365"/>
      <c r="N9" s="365"/>
      <c r="O9" s="365"/>
      <c r="P9" s="365"/>
      <c r="Q9" s="365"/>
      <c r="R9" s="365"/>
    </row>
    <row r="10" spans="1:24" ht="17.25" x14ac:dyDescent="0.2">
      <c r="B10" s="83"/>
      <c r="C10" s="366" t="s">
        <v>402</v>
      </c>
      <c r="D10" s="366"/>
      <c r="E10" s="366"/>
      <c r="F10" s="366"/>
      <c r="G10" s="366"/>
      <c r="H10" s="366"/>
      <c r="I10" s="366"/>
      <c r="J10" s="366"/>
      <c r="K10" s="366"/>
      <c r="L10" s="366"/>
      <c r="M10" s="366"/>
      <c r="N10" s="366"/>
      <c r="O10" s="366"/>
      <c r="P10" s="366"/>
      <c r="Q10" s="366"/>
      <c r="R10" s="366"/>
    </row>
    <row r="11" spans="1:24" ht="17.25" x14ac:dyDescent="0.2">
      <c r="B11" s="83"/>
      <c r="C11" s="366" t="s">
        <v>406</v>
      </c>
      <c r="D11" s="366"/>
      <c r="E11" s="366"/>
      <c r="F11" s="366"/>
      <c r="G11" s="366"/>
      <c r="H11" s="366"/>
      <c r="I11" s="366"/>
      <c r="J11" s="366"/>
      <c r="K11" s="366"/>
      <c r="L11" s="366"/>
      <c r="M11" s="366"/>
      <c r="N11" s="366"/>
      <c r="O11" s="366"/>
      <c r="P11" s="366"/>
      <c r="Q11" s="366"/>
      <c r="R11" s="366"/>
    </row>
    <row r="12" spans="1:24" ht="15.75" customHeight="1" thickBot="1" x14ac:dyDescent="0.2">
      <c r="B12" s="84"/>
      <c r="C12" s="85"/>
      <c r="D12" s="85"/>
      <c r="E12" s="85"/>
      <c r="F12" s="85"/>
      <c r="G12" s="85"/>
      <c r="H12" s="85"/>
      <c r="I12" s="85"/>
      <c r="J12" s="86"/>
      <c r="K12" s="85"/>
      <c r="L12" s="86"/>
      <c r="M12" s="85"/>
      <c r="N12" s="85"/>
      <c r="O12" s="85"/>
      <c r="P12" s="300" t="s">
        <v>400</v>
      </c>
      <c r="Q12" s="85"/>
      <c r="R12" s="86"/>
    </row>
    <row r="13" spans="1:24" ht="12.75" customHeight="1" x14ac:dyDescent="0.15">
      <c r="B13" s="87"/>
      <c r="C13" s="367" t="s">
        <v>0</v>
      </c>
      <c r="D13" s="368"/>
      <c r="E13" s="368"/>
      <c r="F13" s="368"/>
      <c r="G13" s="368"/>
      <c r="H13" s="368"/>
      <c r="I13" s="368"/>
      <c r="J13" s="369"/>
      <c r="K13" s="373" t="s">
        <v>345</v>
      </c>
      <c r="L13" s="368"/>
      <c r="M13" s="88"/>
      <c r="N13" s="88"/>
      <c r="O13" s="88"/>
      <c r="P13" s="89"/>
      <c r="Q13" s="88"/>
      <c r="R13" s="89"/>
    </row>
    <row r="14" spans="1:24" ht="29.25" customHeight="1" thickBot="1" x14ac:dyDescent="0.2">
      <c r="A14" s="80" t="s">
        <v>331</v>
      </c>
      <c r="B14" s="87"/>
      <c r="C14" s="370"/>
      <c r="D14" s="371"/>
      <c r="E14" s="371"/>
      <c r="F14" s="371"/>
      <c r="G14" s="371"/>
      <c r="H14" s="371"/>
      <c r="I14" s="371"/>
      <c r="J14" s="372"/>
      <c r="K14" s="374"/>
      <c r="L14" s="371"/>
      <c r="M14" s="375" t="s">
        <v>346</v>
      </c>
      <c r="N14" s="376"/>
      <c r="O14" s="375" t="s">
        <v>347</v>
      </c>
      <c r="P14" s="377"/>
      <c r="Q14" s="378" t="s">
        <v>149</v>
      </c>
      <c r="R14" s="379"/>
    </row>
    <row r="15" spans="1:24" ht="15.95" customHeight="1" x14ac:dyDescent="0.15">
      <c r="A15" s="80" t="s">
        <v>213</v>
      </c>
      <c r="B15" s="90"/>
      <c r="C15" s="91" t="s">
        <v>214</v>
      </c>
      <c r="D15" s="92"/>
      <c r="E15" s="92"/>
      <c r="F15" s="92"/>
      <c r="G15" s="92"/>
      <c r="H15" s="92"/>
      <c r="I15" s="92"/>
      <c r="J15" s="93"/>
      <c r="K15" s="94">
        <v>48116</v>
      </c>
      <c r="L15" s="95"/>
      <c r="M15" s="94">
        <v>78019</v>
      </c>
      <c r="N15" s="96"/>
      <c r="O15" s="94">
        <v>-29903</v>
      </c>
      <c r="P15" s="98"/>
      <c r="Q15" s="97" t="s">
        <v>407</v>
      </c>
      <c r="R15" s="98"/>
      <c r="U15" s="303">
        <f t="shared" ref="U15:U20" si="0">IF(COUNTIF(V15:X15,"-")=COUNTA(V15:X15),"-",SUM(V15:X15))</f>
        <v>48115924824</v>
      </c>
      <c r="V15" s="303">
        <v>78019021158</v>
      </c>
      <c r="W15" s="303">
        <v>-29903096334</v>
      </c>
      <c r="X15" s="303" t="s">
        <v>11</v>
      </c>
    </row>
    <row r="16" spans="1:24" ht="15.95" customHeight="1" x14ac:dyDescent="0.15">
      <c r="A16" s="80" t="s">
        <v>215</v>
      </c>
      <c r="B16" s="90"/>
      <c r="C16" s="24"/>
      <c r="D16" s="19" t="s">
        <v>216</v>
      </c>
      <c r="E16" s="19"/>
      <c r="F16" s="19"/>
      <c r="G16" s="19"/>
      <c r="H16" s="19"/>
      <c r="I16" s="19"/>
      <c r="J16" s="99"/>
      <c r="K16" s="100">
        <v>-24508</v>
      </c>
      <c r="L16" s="101"/>
      <c r="M16" s="358"/>
      <c r="N16" s="359"/>
      <c r="O16" s="100">
        <v>-24508</v>
      </c>
      <c r="P16" s="106"/>
      <c r="Q16" s="103" t="s">
        <v>408</v>
      </c>
      <c r="R16" s="104"/>
      <c r="U16" s="303">
        <f t="shared" si="0"/>
        <v>-24507585994</v>
      </c>
      <c r="V16" s="303" t="s">
        <v>11</v>
      </c>
      <c r="W16" s="303">
        <v>-24507585994</v>
      </c>
      <c r="X16" s="303" t="s">
        <v>11</v>
      </c>
    </row>
    <row r="17" spans="1:24" ht="15.95" customHeight="1" x14ac:dyDescent="0.15">
      <c r="A17" s="80" t="s">
        <v>217</v>
      </c>
      <c r="B17" s="87"/>
      <c r="C17" s="105"/>
      <c r="D17" s="99" t="s">
        <v>218</v>
      </c>
      <c r="E17" s="99"/>
      <c r="F17" s="99"/>
      <c r="G17" s="99"/>
      <c r="H17" s="99"/>
      <c r="I17" s="99"/>
      <c r="J17" s="99"/>
      <c r="K17" s="100">
        <v>26384</v>
      </c>
      <c r="L17" s="101"/>
      <c r="M17" s="353"/>
      <c r="N17" s="360"/>
      <c r="O17" s="100">
        <v>26384</v>
      </c>
      <c r="P17" s="106"/>
      <c r="Q17" s="103" t="s">
        <v>11</v>
      </c>
      <c r="R17" s="106"/>
      <c r="U17" s="303">
        <f t="shared" si="0"/>
        <v>26383799101</v>
      </c>
      <c r="V17" s="303" t="s">
        <v>11</v>
      </c>
      <c r="W17" s="303">
        <f>IF(COUNTIF(W18:W19,"-")=COUNTA(W18:W19),"-",SUM(W18:W19))</f>
        <v>26383799101</v>
      </c>
      <c r="X17" s="303" t="s">
        <v>11</v>
      </c>
    </row>
    <row r="18" spans="1:24" ht="15.95" customHeight="1" x14ac:dyDescent="0.15">
      <c r="A18" s="80" t="s">
        <v>219</v>
      </c>
      <c r="B18" s="87"/>
      <c r="C18" s="107"/>
      <c r="D18" s="99"/>
      <c r="E18" s="108" t="s">
        <v>220</v>
      </c>
      <c r="F18" s="108"/>
      <c r="G18" s="108"/>
      <c r="H18" s="108"/>
      <c r="I18" s="108"/>
      <c r="J18" s="99"/>
      <c r="K18" s="100">
        <v>18952</v>
      </c>
      <c r="L18" s="101"/>
      <c r="M18" s="353"/>
      <c r="N18" s="360"/>
      <c r="O18" s="100">
        <v>18952</v>
      </c>
      <c r="P18" s="106"/>
      <c r="Q18" s="103" t="s">
        <v>408</v>
      </c>
      <c r="R18" s="106"/>
      <c r="U18" s="303">
        <f t="shared" si="0"/>
        <v>18952201956</v>
      </c>
      <c r="V18" s="303" t="s">
        <v>11</v>
      </c>
      <c r="W18" s="303">
        <v>18952201956</v>
      </c>
      <c r="X18" s="303" t="s">
        <v>11</v>
      </c>
    </row>
    <row r="19" spans="1:24" ht="15.95" customHeight="1" x14ac:dyDescent="0.15">
      <c r="A19" s="80" t="s">
        <v>221</v>
      </c>
      <c r="B19" s="87"/>
      <c r="C19" s="109"/>
      <c r="D19" s="110"/>
      <c r="E19" s="110" t="s">
        <v>222</v>
      </c>
      <c r="F19" s="110"/>
      <c r="G19" s="110"/>
      <c r="H19" s="110"/>
      <c r="I19" s="110"/>
      <c r="J19" s="111"/>
      <c r="K19" s="112">
        <v>7432</v>
      </c>
      <c r="L19" s="113"/>
      <c r="M19" s="361"/>
      <c r="N19" s="362"/>
      <c r="O19" s="112">
        <v>7432</v>
      </c>
      <c r="P19" s="116"/>
      <c r="Q19" s="115" t="s">
        <v>409</v>
      </c>
      <c r="R19" s="116"/>
      <c r="U19" s="303">
        <f t="shared" si="0"/>
        <v>7431597145</v>
      </c>
      <c r="V19" s="303" t="s">
        <v>11</v>
      </c>
      <c r="W19" s="303">
        <v>7431597145</v>
      </c>
      <c r="X19" s="303" t="s">
        <v>11</v>
      </c>
    </row>
    <row r="20" spans="1:24" ht="15.95" customHeight="1" x14ac:dyDescent="0.15">
      <c r="A20" s="80" t="s">
        <v>223</v>
      </c>
      <c r="B20" s="87"/>
      <c r="C20" s="117"/>
      <c r="D20" s="118" t="s">
        <v>224</v>
      </c>
      <c r="E20" s="119"/>
      <c r="F20" s="118"/>
      <c r="G20" s="118"/>
      <c r="H20" s="118"/>
      <c r="I20" s="118"/>
      <c r="J20" s="120"/>
      <c r="K20" s="121">
        <v>1876</v>
      </c>
      <c r="L20" s="122"/>
      <c r="M20" s="363"/>
      <c r="N20" s="364"/>
      <c r="O20" s="121">
        <v>1876</v>
      </c>
      <c r="P20" s="124"/>
      <c r="Q20" s="123" t="s">
        <v>11</v>
      </c>
      <c r="R20" s="124"/>
      <c r="U20" s="303">
        <f t="shared" si="0"/>
        <v>1876213107</v>
      </c>
      <c r="V20" s="303" t="s">
        <v>11</v>
      </c>
      <c r="W20" s="303">
        <f>IF(COUNTIF(W16:W17,"-")=COUNTA(W16:W17),"-",SUM(W16:W17))</f>
        <v>1876213107</v>
      </c>
      <c r="X20" s="303" t="s">
        <v>11</v>
      </c>
    </row>
    <row r="21" spans="1:24" ht="15.95" customHeight="1" x14ac:dyDescent="0.15">
      <c r="A21" s="80" t="s">
        <v>225</v>
      </c>
      <c r="B21" s="87"/>
      <c r="C21" s="24"/>
      <c r="D21" s="125" t="s">
        <v>348</v>
      </c>
      <c r="E21" s="125"/>
      <c r="F21" s="125"/>
      <c r="G21" s="108"/>
      <c r="H21" s="108"/>
      <c r="I21" s="108"/>
      <c r="J21" s="99"/>
      <c r="K21" s="349"/>
      <c r="L21" s="350"/>
      <c r="M21" s="100">
        <v>809</v>
      </c>
      <c r="N21" s="102" t="s">
        <v>404</v>
      </c>
      <c r="O21" s="100">
        <v>-809</v>
      </c>
      <c r="P21" s="106" t="s">
        <v>404</v>
      </c>
      <c r="Q21" s="356" t="s">
        <v>11</v>
      </c>
      <c r="R21" s="357"/>
      <c r="U21" s="303">
        <v>0</v>
      </c>
      <c r="V21" s="303">
        <f>IF(COUNTA(V22:V25)=COUNTIF(V22:V25,"-"),"-",SUM(V22,V24,V23,V25))</f>
        <v>809430905</v>
      </c>
      <c r="W21" s="303">
        <f>IF(COUNTA(W22:W25)=COUNTIF(W22:W25,"-"),"-",SUM(W22,W24,W23,W25))</f>
        <v>-809430905</v>
      </c>
      <c r="X21" s="303" t="s">
        <v>11</v>
      </c>
    </row>
    <row r="22" spans="1:24" ht="15.95" customHeight="1" x14ac:dyDescent="0.15">
      <c r="A22" s="80" t="s">
        <v>226</v>
      </c>
      <c r="B22" s="87"/>
      <c r="C22" s="24"/>
      <c r="D22" s="125"/>
      <c r="E22" s="125" t="s">
        <v>227</v>
      </c>
      <c r="F22" s="108"/>
      <c r="G22" s="108"/>
      <c r="H22" s="108"/>
      <c r="I22" s="108"/>
      <c r="J22" s="99"/>
      <c r="K22" s="349"/>
      <c r="L22" s="350"/>
      <c r="M22" s="100">
        <v>2537</v>
      </c>
      <c r="N22" s="102"/>
      <c r="O22" s="100">
        <v>-2537</v>
      </c>
      <c r="P22" s="106"/>
      <c r="Q22" s="351" t="s">
        <v>11</v>
      </c>
      <c r="R22" s="352"/>
      <c r="U22" s="303">
        <v>0</v>
      </c>
      <c r="V22" s="303">
        <v>2536700280</v>
      </c>
      <c r="W22" s="303">
        <v>-2536700280</v>
      </c>
      <c r="X22" s="303" t="s">
        <v>11</v>
      </c>
    </row>
    <row r="23" spans="1:24" ht="15.95" customHeight="1" x14ac:dyDescent="0.15">
      <c r="A23" s="80" t="s">
        <v>228</v>
      </c>
      <c r="B23" s="87"/>
      <c r="C23" s="24"/>
      <c r="D23" s="125"/>
      <c r="E23" s="125" t="s">
        <v>229</v>
      </c>
      <c r="F23" s="125"/>
      <c r="G23" s="108"/>
      <c r="H23" s="108"/>
      <c r="I23" s="108"/>
      <c r="J23" s="99"/>
      <c r="K23" s="349"/>
      <c r="L23" s="350"/>
      <c r="M23" s="100">
        <v>-2057</v>
      </c>
      <c r="N23" s="102"/>
      <c r="O23" s="100">
        <v>2057</v>
      </c>
      <c r="P23" s="106"/>
      <c r="Q23" s="351" t="s">
        <v>11</v>
      </c>
      <c r="R23" s="352"/>
      <c r="U23" s="303">
        <v>0</v>
      </c>
      <c r="V23" s="303">
        <v>-2056722928</v>
      </c>
      <c r="W23" s="303">
        <v>2056722928</v>
      </c>
      <c r="X23" s="303" t="s">
        <v>11</v>
      </c>
    </row>
    <row r="24" spans="1:24" ht="15.95" customHeight="1" x14ac:dyDescent="0.15">
      <c r="A24" s="80" t="s">
        <v>230</v>
      </c>
      <c r="B24" s="87"/>
      <c r="C24" s="24"/>
      <c r="D24" s="125"/>
      <c r="E24" s="125" t="s">
        <v>231</v>
      </c>
      <c r="F24" s="125"/>
      <c r="G24" s="108"/>
      <c r="H24" s="108"/>
      <c r="I24" s="108"/>
      <c r="J24" s="99"/>
      <c r="K24" s="349"/>
      <c r="L24" s="350"/>
      <c r="M24" s="100">
        <v>755</v>
      </c>
      <c r="N24" s="102"/>
      <c r="O24" s="100">
        <v>-755</v>
      </c>
      <c r="P24" s="106"/>
      <c r="Q24" s="351" t="s">
        <v>11</v>
      </c>
      <c r="R24" s="352"/>
      <c r="U24" s="303">
        <v>0</v>
      </c>
      <c r="V24" s="303">
        <v>754779258</v>
      </c>
      <c r="W24" s="303">
        <v>-754779258</v>
      </c>
      <c r="X24" s="303" t="s">
        <v>11</v>
      </c>
    </row>
    <row r="25" spans="1:24" ht="15.95" customHeight="1" x14ac:dyDescent="0.15">
      <c r="A25" s="80" t="s">
        <v>232</v>
      </c>
      <c r="B25" s="87"/>
      <c r="C25" s="24"/>
      <c r="D25" s="125"/>
      <c r="E25" s="125" t="s">
        <v>233</v>
      </c>
      <c r="F25" s="125"/>
      <c r="G25" s="108"/>
      <c r="H25" s="20"/>
      <c r="I25" s="108"/>
      <c r="J25" s="99"/>
      <c r="K25" s="349"/>
      <c r="L25" s="350"/>
      <c r="M25" s="100">
        <v>-425</v>
      </c>
      <c r="N25" s="102"/>
      <c r="O25" s="100">
        <v>425</v>
      </c>
      <c r="P25" s="106"/>
      <c r="Q25" s="351" t="s">
        <v>11</v>
      </c>
      <c r="R25" s="352"/>
      <c r="U25" s="303">
        <v>0</v>
      </c>
      <c r="V25" s="303">
        <v>-425325705</v>
      </c>
      <c r="W25" s="303">
        <v>425325705</v>
      </c>
      <c r="X25" s="303" t="s">
        <v>11</v>
      </c>
    </row>
    <row r="26" spans="1:24" ht="15.95" customHeight="1" x14ac:dyDescent="0.15">
      <c r="A26" s="80" t="s">
        <v>234</v>
      </c>
      <c r="B26" s="87"/>
      <c r="C26" s="24"/>
      <c r="D26" s="125" t="s">
        <v>235</v>
      </c>
      <c r="E26" s="108"/>
      <c r="F26" s="108"/>
      <c r="G26" s="108"/>
      <c r="H26" s="108"/>
      <c r="I26" s="108"/>
      <c r="J26" s="99"/>
      <c r="K26" s="100">
        <v>0</v>
      </c>
      <c r="L26" s="101"/>
      <c r="M26" s="100">
        <v>0</v>
      </c>
      <c r="N26" s="102"/>
      <c r="O26" s="353"/>
      <c r="P26" s="354"/>
      <c r="Q26" s="355" t="s">
        <v>11</v>
      </c>
      <c r="R26" s="354"/>
      <c r="U26" s="303">
        <f>IF(COUNTIF(V26:X26,"-")=COUNTA(V26:X26),"-",SUM(V26:X26))</f>
        <v>0</v>
      </c>
      <c r="V26" s="303">
        <v>0</v>
      </c>
      <c r="W26" s="303" t="s">
        <v>11</v>
      </c>
      <c r="X26" s="303" t="s">
        <v>11</v>
      </c>
    </row>
    <row r="27" spans="1:24" ht="15.95" customHeight="1" x14ac:dyDescent="0.15">
      <c r="A27" s="80" t="s">
        <v>236</v>
      </c>
      <c r="B27" s="87"/>
      <c r="C27" s="24"/>
      <c r="D27" s="125" t="s">
        <v>237</v>
      </c>
      <c r="E27" s="125"/>
      <c r="F27" s="108"/>
      <c r="G27" s="108"/>
      <c r="H27" s="108"/>
      <c r="I27" s="108"/>
      <c r="J27" s="99"/>
      <c r="K27" s="100">
        <v>9</v>
      </c>
      <c r="L27" s="101"/>
      <c r="M27" s="100">
        <v>9</v>
      </c>
      <c r="N27" s="102"/>
      <c r="O27" s="353"/>
      <c r="P27" s="354"/>
      <c r="Q27" s="355" t="s">
        <v>11</v>
      </c>
      <c r="R27" s="354"/>
      <c r="U27" s="303">
        <f>IF(COUNTIF(V27:X27,"-")=COUNTA(V27:X27),"-",SUM(V27:X27))</f>
        <v>8941052</v>
      </c>
      <c r="V27" s="303">
        <v>8941052</v>
      </c>
      <c r="W27" s="303" t="s">
        <v>11</v>
      </c>
      <c r="X27" s="303" t="s">
        <v>11</v>
      </c>
    </row>
    <row r="28" spans="1:24" ht="15.95" customHeight="1" x14ac:dyDescent="0.15">
      <c r="A28" s="80" t="s">
        <v>239</v>
      </c>
      <c r="B28" s="87"/>
      <c r="C28" s="109"/>
      <c r="D28" s="110" t="s">
        <v>44</v>
      </c>
      <c r="E28" s="110"/>
      <c r="F28" s="110"/>
      <c r="G28" s="126"/>
      <c r="H28" s="126"/>
      <c r="I28" s="126"/>
      <c r="J28" s="111"/>
      <c r="K28" s="112">
        <v>0</v>
      </c>
      <c r="L28" s="113"/>
      <c r="M28" s="112">
        <v>3886</v>
      </c>
      <c r="N28" s="114"/>
      <c r="O28" s="112">
        <v>-3886</v>
      </c>
      <c r="P28" s="116"/>
      <c r="Q28" s="347" t="s">
        <v>11</v>
      </c>
      <c r="R28" s="348"/>
      <c r="S28" s="127"/>
      <c r="U28" s="303">
        <f>IF(COUNTIF(V28:X28,"-")=COUNTA(V28:X28),"-",SUM(V28:X28))</f>
        <v>0</v>
      </c>
      <c r="V28" s="303">
        <v>3886277120</v>
      </c>
      <c r="W28" s="303">
        <v>-3886277120</v>
      </c>
      <c r="X28" s="303" t="s">
        <v>11</v>
      </c>
    </row>
    <row r="29" spans="1:24" ht="15.95" customHeight="1" thickBot="1" x14ac:dyDescent="0.2">
      <c r="A29" s="80" t="s">
        <v>240</v>
      </c>
      <c r="B29" s="87"/>
      <c r="C29" s="128"/>
      <c r="D29" s="129" t="s">
        <v>241</v>
      </c>
      <c r="E29" s="129"/>
      <c r="F29" s="130"/>
      <c r="G29" s="130"/>
      <c r="H29" s="131"/>
      <c r="I29" s="130"/>
      <c r="J29" s="132"/>
      <c r="K29" s="133">
        <v>1885</v>
      </c>
      <c r="L29" s="134"/>
      <c r="M29" s="133">
        <v>4705</v>
      </c>
      <c r="N29" s="135" t="s">
        <v>404</v>
      </c>
      <c r="O29" s="133">
        <v>-2819</v>
      </c>
      <c r="P29" s="301"/>
      <c r="Q29" s="136" t="s">
        <v>11</v>
      </c>
      <c r="R29" s="137"/>
      <c r="S29" s="127"/>
      <c r="U29" s="303">
        <f>IF(COUNTIF(V29:X29,"-")=COUNTA(V29:X29),"-",SUM(V29:X29))</f>
        <v>1885154159</v>
      </c>
      <c r="V29" s="303">
        <f>IF(AND(V21="-",COUNTIF(V26:V27,"-")=COUNTA(V26:V27),V28="-"),"-",SUM(V21,V26:V27,V28))</f>
        <v>4704649077</v>
      </c>
      <c r="W29" s="303">
        <f>IF(AND(W20="-",W21="-",COUNTIF(W26:W27,"-")=COUNTA(W26:W27),W28="-"),"-",SUM(W20,W21,W26:W27,W28))</f>
        <v>-2819494918</v>
      </c>
      <c r="X29" s="303" t="s">
        <v>11</v>
      </c>
    </row>
    <row r="30" spans="1:24" ht="15.95" customHeight="1" thickBot="1" x14ac:dyDescent="0.2">
      <c r="A30" s="80" t="s">
        <v>242</v>
      </c>
      <c r="B30" s="87"/>
      <c r="C30" s="138" t="s">
        <v>243</v>
      </c>
      <c r="D30" s="139"/>
      <c r="E30" s="139"/>
      <c r="F30" s="139"/>
      <c r="G30" s="140"/>
      <c r="H30" s="140"/>
      <c r="I30" s="140"/>
      <c r="J30" s="141"/>
      <c r="K30" s="142">
        <v>50001</v>
      </c>
      <c r="L30" s="143" t="s">
        <v>404</v>
      </c>
      <c r="M30" s="142">
        <v>82724</v>
      </c>
      <c r="N30" s="144"/>
      <c r="O30" s="142">
        <v>-32723</v>
      </c>
      <c r="P30" s="302" t="s">
        <v>404</v>
      </c>
      <c r="Q30" s="145" t="s">
        <v>11</v>
      </c>
      <c r="R30" s="146"/>
      <c r="S30" s="127"/>
      <c r="U30" s="303">
        <f>IF(COUNTIF(V30:X30,"-")=COUNTA(V30:X30),"-",SUM(V30:X30))</f>
        <v>50001078983</v>
      </c>
      <c r="V30" s="303">
        <v>82723670235</v>
      </c>
      <c r="W30" s="303">
        <v>-32722591252</v>
      </c>
      <c r="X30" s="303" t="s">
        <v>11</v>
      </c>
    </row>
    <row r="31" spans="1:24" ht="6.75" customHeight="1" x14ac:dyDescent="0.15">
      <c r="B31" s="87"/>
      <c r="C31" s="147"/>
      <c r="D31" s="148"/>
      <c r="E31" s="148"/>
      <c r="F31" s="148"/>
      <c r="G31" s="148"/>
      <c r="H31" s="148"/>
      <c r="I31" s="148"/>
      <c r="J31" s="148"/>
      <c r="K31" s="87"/>
      <c r="L31" s="87"/>
      <c r="M31" s="87"/>
      <c r="N31" s="87"/>
      <c r="O31" s="87"/>
      <c r="P31" s="87"/>
      <c r="Q31" s="87"/>
      <c r="R31" s="19"/>
      <c r="S31" s="127"/>
    </row>
    <row r="32" spans="1:24" ht="15.6" customHeight="1" x14ac:dyDescent="0.15">
      <c r="B32" s="87"/>
      <c r="C32" s="149"/>
      <c r="D32" s="150" t="s">
        <v>344</v>
      </c>
      <c r="F32" s="151"/>
      <c r="G32" s="152"/>
      <c r="H32" s="151"/>
      <c r="I32" s="151"/>
      <c r="J32" s="149"/>
      <c r="K32" s="87"/>
      <c r="L32" s="87"/>
      <c r="M32" s="87"/>
      <c r="N32" s="87"/>
      <c r="O32" s="87"/>
      <c r="P32" s="87"/>
      <c r="Q32" s="87"/>
      <c r="R32" s="19"/>
      <c r="S32" s="127"/>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69"/>
  <sheetViews>
    <sheetView topLeftCell="B1" zoomScale="85" zoomScaleNormal="85" workbookViewId="0"/>
  </sheetViews>
  <sheetFormatPr defaultColWidth="9" defaultRowHeight="13.5" x14ac:dyDescent="0.15"/>
  <cols>
    <col min="1" max="1" width="0" style="1" hidden="1" customWidth="1"/>
    <col min="2" max="2" width="0.75" style="3" customWidth="1"/>
    <col min="3" max="11" width="2.125" style="3" customWidth="1"/>
    <col min="12" max="12" width="13.25" style="3" customWidth="1"/>
    <col min="13" max="13" width="21.625" style="3" customWidth="1"/>
    <col min="14" max="14" width="3" style="3" customWidth="1"/>
    <col min="15" max="15" width="0.75" style="48" customWidth="1"/>
    <col min="16" max="16" width="9" style="6"/>
    <col min="17" max="17" width="0" style="6" hidden="1" customWidth="1"/>
    <col min="18" max="16384" width="9" style="6"/>
  </cols>
  <sheetData>
    <row r="1" spans="1:25" x14ac:dyDescent="0.15">
      <c r="C1" s="3" t="s">
        <v>354</v>
      </c>
    </row>
    <row r="2" spans="1:25" x14ac:dyDescent="0.15">
      <c r="C2" s="3" t="s">
        <v>355</v>
      </c>
    </row>
    <row r="3" spans="1:25" x14ac:dyDescent="0.15">
      <c r="C3" s="3" t="s">
        <v>356</v>
      </c>
    </row>
    <row r="4" spans="1:25" x14ac:dyDescent="0.15">
      <c r="C4" s="3" t="s">
        <v>357</v>
      </c>
    </row>
    <row r="5" spans="1:25" x14ac:dyDescent="0.15">
      <c r="C5" s="3" t="s">
        <v>358</v>
      </c>
    </row>
    <row r="6" spans="1:25" x14ac:dyDescent="0.15">
      <c r="C6" s="3" t="s">
        <v>359</v>
      </c>
    </row>
    <row r="7" spans="1:25" x14ac:dyDescent="0.15">
      <c r="C7" s="3" t="s">
        <v>360</v>
      </c>
    </row>
    <row r="8" spans="1:25" s="48" customFormat="1" x14ac:dyDescent="0.15">
      <c r="A8" s="1"/>
      <c r="B8" s="153"/>
      <c r="C8" s="153"/>
      <c r="D8" s="47"/>
      <c r="E8" s="47"/>
      <c r="F8" s="47"/>
      <c r="G8" s="47"/>
      <c r="H8" s="47"/>
      <c r="I8" s="3"/>
      <c r="J8" s="3"/>
      <c r="K8" s="3"/>
      <c r="L8" s="3"/>
      <c r="M8" s="3"/>
      <c r="N8" s="3"/>
    </row>
    <row r="9" spans="1:25" s="48" customFormat="1" ht="24" x14ac:dyDescent="0.15">
      <c r="A9" s="1"/>
      <c r="B9" s="154"/>
      <c r="C9" s="389" t="s">
        <v>410</v>
      </c>
      <c r="D9" s="389"/>
      <c r="E9" s="389"/>
      <c r="F9" s="389"/>
      <c r="G9" s="389"/>
      <c r="H9" s="389"/>
      <c r="I9" s="389"/>
      <c r="J9" s="389"/>
      <c r="K9" s="389"/>
      <c r="L9" s="389"/>
      <c r="M9" s="389"/>
      <c r="N9" s="389"/>
    </row>
    <row r="10" spans="1:25" s="48" customFormat="1" ht="14.25" x14ac:dyDescent="0.15">
      <c r="A10" s="155"/>
      <c r="B10" s="156"/>
      <c r="C10" s="390" t="s">
        <v>411</v>
      </c>
      <c r="D10" s="390"/>
      <c r="E10" s="390"/>
      <c r="F10" s="390"/>
      <c r="G10" s="390"/>
      <c r="H10" s="390"/>
      <c r="I10" s="390"/>
      <c r="J10" s="390"/>
      <c r="K10" s="390"/>
      <c r="L10" s="390"/>
      <c r="M10" s="390"/>
      <c r="N10" s="390"/>
    </row>
    <row r="11" spans="1:25" s="48" customFormat="1" ht="14.25" x14ac:dyDescent="0.15">
      <c r="A11" s="155"/>
      <c r="B11" s="156"/>
      <c r="C11" s="390" t="s">
        <v>412</v>
      </c>
      <c r="D11" s="390"/>
      <c r="E11" s="390"/>
      <c r="F11" s="390"/>
      <c r="G11" s="390"/>
      <c r="H11" s="390"/>
      <c r="I11" s="390"/>
      <c r="J11" s="390"/>
      <c r="K11" s="390"/>
      <c r="L11" s="390"/>
      <c r="M11" s="390"/>
      <c r="N11" s="390"/>
    </row>
    <row r="12" spans="1:25" s="48" customFormat="1" ht="14.25" thickBot="1" x14ac:dyDescent="0.2">
      <c r="A12" s="155"/>
      <c r="B12" s="156"/>
      <c r="C12" s="157"/>
      <c r="D12" s="157"/>
      <c r="E12" s="157"/>
      <c r="F12" s="157"/>
      <c r="G12" s="157"/>
      <c r="H12" s="157"/>
      <c r="I12" s="157"/>
      <c r="J12" s="157"/>
      <c r="K12" s="157"/>
      <c r="L12" s="157"/>
      <c r="M12" s="157"/>
      <c r="N12" s="158" t="s">
        <v>400</v>
      </c>
    </row>
    <row r="13" spans="1:25" s="48" customFormat="1" x14ac:dyDescent="0.15">
      <c r="A13" s="155"/>
      <c r="B13" s="156"/>
      <c r="C13" s="391" t="s">
        <v>0</v>
      </c>
      <c r="D13" s="392"/>
      <c r="E13" s="392"/>
      <c r="F13" s="392"/>
      <c r="G13" s="392"/>
      <c r="H13" s="392"/>
      <c r="I13" s="392"/>
      <c r="J13" s="393"/>
      <c r="K13" s="393"/>
      <c r="L13" s="394"/>
      <c r="M13" s="398" t="s">
        <v>333</v>
      </c>
      <c r="N13" s="399"/>
    </row>
    <row r="14" spans="1:25" s="48" customFormat="1" ht="14.25" thickBot="1" x14ac:dyDescent="0.2">
      <c r="A14" s="155" t="s">
        <v>331</v>
      </c>
      <c r="B14" s="156"/>
      <c r="C14" s="395"/>
      <c r="D14" s="396"/>
      <c r="E14" s="396"/>
      <c r="F14" s="396"/>
      <c r="G14" s="396"/>
      <c r="H14" s="396"/>
      <c r="I14" s="396"/>
      <c r="J14" s="396"/>
      <c r="K14" s="396"/>
      <c r="L14" s="397"/>
      <c r="M14" s="400"/>
      <c r="N14" s="401"/>
    </row>
    <row r="15" spans="1:25" s="48" customFormat="1" x14ac:dyDescent="0.15">
      <c r="A15" s="159"/>
      <c r="B15" s="160"/>
      <c r="C15" s="161" t="s">
        <v>349</v>
      </c>
      <c r="D15" s="162"/>
      <c r="E15" s="162"/>
      <c r="F15" s="163"/>
      <c r="G15" s="163"/>
      <c r="H15" s="164"/>
      <c r="I15" s="163"/>
      <c r="J15" s="164"/>
      <c r="K15" s="164"/>
      <c r="L15" s="165"/>
      <c r="M15" s="166"/>
      <c r="N15" s="167"/>
      <c r="Y15" s="304"/>
    </row>
    <row r="16" spans="1:25" s="48" customFormat="1" x14ac:dyDescent="0.15">
      <c r="A16" s="1" t="s">
        <v>246</v>
      </c>
      <c r="B16" s="3"/>
      <c r="C16" s="168"/>
      <c r="D16" s="169" t="s">
        <v>247</v>
      </c>
      <c r="E16" s="169"/>
      <c r="F16" s="170"/>
      <c r="G16" s="170"/>
      <c r="H16" s="157"/>
      <c r="I16" s="170"/>
      <c r="J16" s="157"/>
      <c r="K16" s="157"/>
      <c r="L16" s="171"/>
      <c r="M16" s="172">
        <v>27222</v>
      </c>
      <c r="N16" s="173"/>
      <c r="Q16" s="48">
        <f>IF(AND(Q17="-",Q22="-"),"-",SUM(Q17,Q22))</f>
        <v>27222019423</v>
      </c>
      <c r="Y16" s="304"/>
    </row>
    <row r="17" spans="1:25" s="48" customFormat="1" x14ac:dyDescent="0.15">
      <c r="A17" s="1" t="s">
        <v>248</v>
      </c>
      <c r="B17" s="3"/>
      <c r="C17" s="168"/>
      <c r="D17" s="169"/>
      <c r="E17" s="169" t="s">
        <v>249</v>
      </c>
      <c r="F17" s="170"/>
      <c r="G17" s="170"/>
      <c r="H17" s="170"/>
      <c r="I17" s="170"/>
      <c r="J17" s="157"/>
      <c r="K17" s="157"/>
      <c r="L17" s="171"/>
      <c r="M17" s="172">
        <v>9769</v>
      </c>
      <c r="N17" s="173" t="s">
        <v>404</v>
      </c>
      <c r="Q17" s="48">
        <f>IF(COUNTIF(Q18:Q21,"-")=COUNTA(Q18:Q21),"-",SUM(Q18:Q21))</f>
        <v>9769455905</v>
      </c>
      <c r="Y17" s="304"/>
    </row>
    <row r="18" spans="1:25" s="48" customFormat="1" x14ac:dyDescent="0.15">
      <c r="A18" s="1" t="s">
        <v>250</v>
      </c>
      <c r="B18" s="3"/>
      <c r="C18" s="168"/>
      <c r="D18" s="169"/>
      <c r="E18" s="169"/>
      <c r="F18" s="170" t="s">
        <v>251</v>
      </c>
      <c r="G18" s="170"/>
      <c r="H18" s="170"/>
      <c r="I18" s="170"/>
      <c r="J18" s="157"/>
      <c r="K18" s="157"/>
      <c r="L18" s="171"/>
      <c r="M18" s="172">
        <v>4933</v>
      </c>
      <c r="N18" s="173"/>
      <c r="Q18" s="48">
        <v>4933010878</v>
      </c>
      <c r="Y18" s="304"/>
    </row>
    <row r="19" spans="1:25" s="48" customFormat="1" x14ac:dyDescent="0.15">
      <c r="A19" s="1" t="s">
        <v>252</v>
      </c>
      <c r="B19" s="3"/>
      <c r="C19" s="168"/>
      <c r="D19" s="169"/>
      <c r="E19" s="169"/>
      <c r="F19" s="170" t="s">
        <v>253</v>
      </c>
      <c r="G19" s="170"/>
      <c r="H19" s="170"/>
      <c r="I19" s="170"/>
      <c r="J19" s="157"/>
      <c r="K19" s="157"/>
      <c r="L19" s="171"/>
      <c r="M19" s="172">
        <v>3799</v>
      </c>
      <c r="N19" s="173"/>
      <c r="Q19" s="48">
        <v>3798515172</v>
      </c>
      <c r="Y19" s="304"/>
    </row>
    <row r="20" spans="1:25" s="48" customFormat="1" x14ac:dyDescent="0.15">
      <c r="A20" s="1" t="s">
        <v>254</v>
      </c>
      <c r="B20" s="3"/>
      <c r="C20" s="174"/>
      <c r="D20" s="157"/>
      <c r="E20" s="157"/>
      <c r="F20" s="157" t="s">
        <v>255</v>
      </c>
      <c r="G20" s="157"/>
      <c r="H20" s="157"/>
      <c r="I20" s="157"/>
      <c r="J20" s="157"/>
      <c r="K20" s="157"/>
      <c r="L20" s="171"/>
      <c r="M20" s="172">
        <v>579</v>
      </c>
      <c r="N20" s="173"/>
      <c r="Q20" s="48">
        <v>578709595</v>
      </c>
      <c r="Y20" s="304"/>
    </row>
    <row r="21" spans="1:25" s="48" customFormat="1" x14ac:dyDescent="0.15">
      <c r="A21" s="1" t="s">
        <v>256</v>
      </c>
      <c r="B21" s="3"/>
      <c r="C21" s="175"/>
      <c r="D21" s="176"/>
      <c r="E21" s="157"/>
      <c r="F21" s="176" t="s">
        <v>257</v>
      </c>
      <c r="G21" s="176"/>
      <c r="H21" s="176"/>
      <c r="I21" s="176"/>
      <c r="J21" s="157"/>
      <c r="K21" s="157"/>
      <c r="L21" s="171"/>
      <c r="M21" s="172">
        <v>459</v>
      </c>
      <c r="N21" s="173"/>
      <c r="Q21" s="48">
        <v>459220260</v>
      </c>
      <c r="Y21" s="304"/>
    </row>
    <row r="22" spans="1:25" s="48" customFormat="1" x14ac:dyDescent="0.15">
      <c r="A22" s="1" t="s">
        <v>258</v>
      </c>
      <c r="B22" s="3"/>
      <c r="C22" s="174"/>
      <c r="D22" s="176"/>
      <c r="E22" s="157" t="s">
        <v>259</v>
      </c>
      <c r="F22" s="176"/>
      <c r="G22" s="176"/>
      <c r="H22" s="176"/>
      <c r="I22" s="176"/>
      <c r="J22" s="157"/>
      <c r="K22" s="157"/>
      <c r="L22" s="171"/>
      <c r="M22" s="172">
        <v>17453</v>
      </c>
      <c r="N22" s="173" t="s">
        <v>404</v>
      </c>
      <c r="Q22" s="48">
        <f>IF(COUNTIF(Q23:Q26,"-")=COUNTA(Q23:Q26),"-",SUM(Q23:Q26))</f>
        <v>17452563518</v>
      </c>
      <c r="Y22" s="304"/>
    </row>
    <row r="23" spans="1:25" s="48" customFormat="1" x14ac:dyDescent="0.15">
      <c r="A23" s="1" t="s">
        <v>260</v>
      </c>
      <c r="B23" s="3"/>
      <c r="C23" s="174"/>
      <c r="D23" s="176"/>
      <c r="E23" s="176"/>
      <c r="F23" s="157" t="s">
        <v>261</v>
      </c>
      <c r="G23" s="176"/>
      <c r="H23" s="176"/>
      <c r="I23" s="176"/>
      <c r="J23" s="157"/>
      <c r="K23" s="157"/>
      <c r="L23" s="171"/>
      <c r="M23" s="172">
        <v>13522</v>
      </c>
      <c r="N23" s="173"/>
      <c r="Q23" s="48">
        <v>13522195331</v>
      </c>
      <c r="Y23" s="304"/>
    </row>
    <row r="24" spans="1:25" s="48" customFormat="1" x14ac:dyDescent="0.15">
      <c r="A24" s="1" t="s">
        <v>262</v>
      </c>
      <c r="B24" s="3"/>
      <c r="C24" s="174"/>
      <c r="D24" s="176"/>
      <c r="E24" s="176"/>
      <c r="F24" s="157" t="s">
        <v>263</v>
      </c>
      <c r="G24" s="176"/>
      <c r="H24" s="176"/>
      <c r="I24" s="176"/>
      <c r="J24" s="157"/>
      <c r="K24" s="157"/>
      <c r="L24" s="171"/>
      <c r="M24" s="172">
        <v>3274</v>
      </c>
      <c r="N24" s="173"/>
      <c r="Q24" s="48">
        <v>3274121444</v>
      </c>
      <c r="Y24" s="304"/>
    </row>
    <row r="25" spans="1:25" s="48" customFormat="1" x14ac:dyDescent="0.15">
      <c r="A25" s="1" t="s">
        <v>264</v>
      </c>
      <c r="B25" s="3"/>
      <c r="C25" s="174"/>
      <c r="D25" s="157"/>
      <c r="E25" s="176"/>
      <c r="F25" s="157" t="s">
        <v>265</v>
      </c>
      <c r="G25" s="176"/>
      <c r="H25" s="176"/>
      <c r="I25" s="176"/>
      <c r="J25" s="157"/>
      <c r="K25" s="157"/>
      <c r="L25" s="171"/>
      <c r="M25" s="172">
        <v>598</v>
      </c>
      <c r="N25" s="177"/>
      <c r="Q25" s="48">
        <v>598047909</v>
      </c>
      <c r="Y25" s="304"/>
    </row>
    <row r="26" spans="1:25" s="48" customFormat="1" x14ac:dyDescent="0.15">
      <c r="A26" s="1" t="s">
        <v>266</v>
      </c>
      <c r="B26" s="3"/>
      <c r="C26" s="174"/>
      <c r="D26" s="157"/>
      <c r="E26" s="178"/>
      <c r="F26" s="176" t="s">
        <v>257</v>
      </c>
      <c r="G26" s="157"/>
      <c r="H26" s="176"/>
      <c r="I26" s="176"/>
      <c r="J26" s="157"/>
      <c r="K26" s="157"/>
      <c r="L26" s="171"/>
      <c r="M26" s="172">
        <v>58</v>
      </c>
      <c r="N26" s="173"/>
      <c r="Q26" s="48">
        <v>58198834</v>
      </c>
      <c r="Y26" s="304"/>
    </row>
    <row r="27" spans="1:25" s="48" customFormat="1" x14ac:dyDescent="0.15">
      <c r="A27" s="1" t="s">
        <v>267</v>
      </c>
      <c r="B27" s="3"/>
      <c r="C27" s="174"/>
      <c r="D27" s="157" t="s">
        <v>268</v>
      </c>
      <c r="E27" s="178"/>
      <c r="F27" s="176"/>
      <c r="G27" s="176"/>
      <c r="H27" s="176"/>
      <c r="I27" s="176"/>
      <c r="J27" s="157"/>
      <c r="K27" s="157"/>
      <c r="L27" s="171"/>
      <c r="M27" s="172">
        <v>29392</v>
      </c>
      <c r="N27" s="173"/>
      <c r="Q27" s="48">
        <f>IF(COUNTIF(Q28:Q31,"-")=COUNTA(Q28:Q31),"-",SUM(Q28:Q31))</f>
        <v>29392165795</v>
      </c>
      <c r="Y27" s="304"/>
    </row>
    <row r="28" spans="1:25" s="48" customFormat="1" x14ac:dyDescent="0.15">
      <c r="A28" s="1" t="s">
        <v>269</v>
      </c>
      <c r="B28" s="3"/>
      <c r="C28" s="174"/>
      <c r="D28" s="157"/>
      <c r="E28" s="178" t="s">
        <v>270</v>
      </c>
      <c r="F28" s="176"/>
      <c r="G28" s="176"/>
      <c r="H28" s="176"/>
      <c r="I28" s="176"/>
      <c r="J28" s="157"/>
      <c r="K28" s="157"/>
      <c r="L28" s="171"/>
      <c r="M28" s="172">
        <v>18882</v>
      </c>
      <c r="N28" s="173"/>
      <c r="Q28" s="48">
        <v>18881917058</v>
      </c>
      <c r="Y28" s="304"/>
    </row>
    <row r="29" spans="1:25" s="48" customFormat="1" x14ac:dyDescent="0.15">
      <c r="A29" s="1" t="s">
        <v>271</v>
      </c>
      <c r="B29" s="3"/>
      <c r="C29" s="174"/>
      <c r="D29" s="157"/>
      <c r="E29" s="178" t="s">
        <v>272</v>
      </c>
      <c r="F29" s="176"/>
      <c r="G29" s="176"/>
      <c r="H29" s="176"/>
      <c r="I29" s="176"/>
      <c r="J29" s="157"/>
      <c r="K29" s="157"/>
      <c r="L29" s="171"/>
      <c r="M29" s="172">
        <v>6484</v>
      </c>
      <c r="N29" s="173"/>
      <c r="Q29" s="48">
        <v>6483916801</v>
      </c>
      <c r="Y29" s="304"/>
    </row>
    <row r="30" spans="1:25" s="48" customFormat="1" x14ac:dyDescent="0.15">
      <c r="A30" s="1" t="s">
        <v>273</v>
      </c>
      <c r="B30" s="3"/>
      <c r="C30" s="174"/>
      <c r="D30" s="157"/>
      <c r="E30" s="178" t="s">
        <v>274</v>
      </c>
      <c r="F30" s="176"/>
      <c r="G30" s="176"/>
      <c r="H30" s="176"/>
      <c r="I30" s="176"/>
      <c r="J30" s="157"/>
      <c r="K30" s="157"/>
      <c r="L30" s="171"/>
      <c r="M30" s="172">
        <v>3519</v>
      </c>
      <c r="N30" s="173"/>
      <c r="Q30" s="48">
        <v>3519020529</v>
      </c>
      <c r="Y30" s="304"/>
    </row>
    <row r="31" spans="1:25" s="48" customFormat="1" x14ac:dyDescent="0.15">
      <c r="A31" s="1" t="s">
        <v>275</v>
      </c>
      <c r="B31" s="3"/>
      <c r="C31" s="174"/>
      <c r="D31" s="157"/>
      <c r="E31" s="178" t="s">
        <v>276</v>
      </c>
      <c r="F31" s="176"/>
      <c r="G31" s="176"/>
      <c r="H31" s="176"/>
      <c r="I31" s="178"/>
      <c r="J31" s="157"/>
      <c r="K31" s="157"/>
      <c r="L31" s="171"/>
      <c r="M31" s="172">
        <v>507</v>
      </c>
      <c r="N31" s="173"/>
      <c r="Q31" s="48">
        <v>507311407</v>
      </c>
      <c r="Y31" s="304"/>
    </row>
    <row r="32" spans="1:25" s="48" customFormat="1" x14ac:dyDescent="0.15">
      <c r="A32" s="1" t="s">
        <v>277</v>
      </c>
      <c r="B32" s="3"/>
      <c r="C32" s="174"/>
      <c r="D32" s="157" t="s">
        <v>278</v>
      </c>
      <c r="E32" s="178"/>
      <c r="F32" s="176"/>
      <c r="G32" s="176"/>
      <c r="H32" s="176"/>
      <c r="I32" s="178"/>
      <c r="J32" s="157"/>
      <c r="K32" s="157"/>
      <c r="L32" s="171"/>
      <c r="M32" s="172">
        <v>23</v>
      </c>
      <c r="N32" s="173"/>
      <c r="Q32" s="48">
        <f>IF(COUNTIF(Q33:Q34,"-")=COUNTA(Q33:Q34),"-",SUM(Q33:Q34))</f>
        <v>22612477</v>
      </c>
      <c r="Y32" s="304"/>
    </row>
    <row r="33" spans="1:25" s="48" customFormat="1" x14ac:dyDescent="0.15">
      <c r="A33" s="1" t="s">
        <v>279</v>
      </c>
      <c r="B33" s="3"/>
      <c r="C33" s="174"/>
      <c r="D33" s="157"/>
      <c r="E33" s="178" t="s">
        <v>280</v>
      </c>
      <c r="F33" s="176"/>
      <c r="G33" s="176"/>
      <c r="H33" s="176"/>
      <c r="I33" s="176"/>
      <c r="J33" s="157"/>
      <c r="K33" s="157"/>
      <c r="L33" s="171"/>
      <c r="M33" s="172">
        <v>0</v>
      </c>
      <c r="N33" s="173"/>
      <c r="Q33" s="48">
        <v>0</v>
      </c>
      <c r="Y33" s="304"/>
    </row>
    <row r="34" spans="1:25" s="48" customFormat="1" x14ac:dyDescent="0.15">
      <c r="A34" s="1" t="s">
        <v>281</v>
      </c>
      <c r="B34" s="3"/>
      <c r="C34" s="174"/>
      <c r="D34" s="157"/>
      <c r="E34" s="178" t="s">
        <v>257</v>
      </c>
      <c r="F34" s="176"/>
      <c r="G34" s="176"/>
      <c r="H34" s="176"/>
      <c r="I34" s="176"/>
      <c r="J34" s="157"/>
      <c r="K34" s="157"/>
      <c r="L34" s="171"/>
      <c r="M34" s="172">
        <v>23</v>
      </c>
      <c r="N34" s="173"/>
      <c r="Q34" s="48">
        <v>22612477</v>
      </c>
      <c r="Y34" s="304"/>
    </row>
    <row r="35" spans="1:25" s="48" customFormat="1" x14ac:dyDescent="0.15">
      <c r="A35" s="1" t="s">
        <v>282</v>
      </c>
      <c r="B35" s="3"/>
      <c r="C35" s="174"/>
      <c r="D35" s="157" t="s">
        <v>283</v>
      </c>
      <c r="E35" s="178"/>
      <c r="F35" s="176"/>
      <c r="G35" s="176"/>
      <c r="H35" s="176"/>
      <c r="I35" s="176"/>
      <c r="J35" s="157"/>
      <c r="K35" s="157"/>
      <c r="L35" s="171"/>
      <c r="M35" s="172">
        <v>0</v>
      </c>
      <c r="N35" s="173"/>
      <c r="Q35" s="48">
        <v>0</v>
      </c>
      <c r="Y35" s="304"/>
    </row>
    <row r="36" spans="1:25" s="48" customFormat="1" x14ac:dyDescent="0.15">
      <c r="A36" s="1" t="s">
        <v>244</v>
      </c>
      <c r="B36" s="3"/>
      <c r="C36" s="179" t="s">
        <v>245</v>
      </c>
      <c r="D36" s="180"/>
      <c r="E36" s="181"/>
      <c r="F36" s="182"/>
      <c r="G36" s="182"/>
      <c r="H36" s="182"/>
      <c r="I36" s="182"/>
      <c r="J36" s="180"/>
      <c r="K36" s="180"/>
      <c r="L36" s="183"/>
      <c r="M36" s="184">
        <v>2148</v>
      </c>
      <c r="N36" s="185" t="s">
        <v>404</v>
      </c>
      <c r="Q36" s="48">
        <f>IF(COUNTIF(Q16:Q35,"-")=COUNTA(Q16:Q35),"-",SUM(Q27,Q35)-SUM(Q16,Q32))</f>
        <v>2147533895</v>
      </c>
      <c r="Y36" s="304"/>
    </row>
    <row r="37" spans="1:25" s="48" customFormat="1" x14ac:dyDescent="0.15">
      <c r="A37" s="1"/>
      <c r="B37" s="3"/>
      <c r="C37" s="174" t="s">
        <v>350</v>
      </c>
      <c r="D37" s="157"/>
      <c r="E37" s="178"/>
      <c r="F37" s="176"/>
      <c r="G37" s="176"/>
      <c r="H37" s="176"/>
      <c r="I37" s="178"/>
      <c r="J37" s="157"/>
      <c r="K37" s="157"/>
      <c r="L37" s="171"/>
      <c r="M37" s="186"/>
      <c r="N37" s="187"/>
      <c r="Y37" s="304"/>
    </row>
    <row r="38" spans="1:25" s="48" customFormat="1" x14ac:dyDescent="0.15">
      <c r="A38" s="1" t="s">
        <v>286</v>
      </c>
      <c r="B38" s="3"/>
      <c r="C38" s="174"/>
      <c r="D38" s="157" t="s">
        <v>287</v>
      </c>
      <c r="E38" s="178"/>
      <c r="F38" s="176"/>
      <c r="G38" s="176"/>
      <c r="H38" s="176"/>
      <c r="I38" s="176"/>
      <c r="J38" s="157"/>
      <c r="K38" s="157"/>
      <c r="L38" s="171"/>
      <c r="M38" s="172">
        <v>2922</v>
      </c>
      <c r="N38" s="173"/>
      <c r="Q38" s="48">
        <f>IF(COUNTIF(Q39:Q43,"-")=COUNTA(Q39:Q43),"-",SUM(Q39:Q43))</f>
        <v>2921779639</v>
      </c>
      <c r="Y38" s="304"/>
    </row>
    <row r="39" spans="1:25" s="48" customFormat="1" x14ac:dyDescent="0.15">
      <c r="A39" s="1" t="s">
        <v>288</v>
      </c>
      <c r="B39" s="3"/>
      <c r="C39" s="174"/>
      <c r="D39" s="157"/>
      <c r="E39" s="178" t="s">
        <v>289</v>
      </c>
      <c r="F39" s="176"/>
      <c r="G39" s="176"/>
      <c r="H39" s="176"/>
      <c r="I39" s="176"/>
      <c r="J39" s="157"/>
      <c r="K39" s="157"/>
      <c r="L39" s="171"/>
      <c r="M39" s="172">
        <v>2419</v>
      </c>
      <c r="N39" s="173"/>
      <c r="Q39" s="48">
        <v>2418538084</v>
      </c>
      <c r="Y39" s="304"/>
    </row>
    <row r="40" spans="1:25" s="48" customFormat="1" x14ac:dyDescent="0.15">
      <c r="A40" s="1" t="s">
        <v>290</v>
      </c>
      <c r="B40" s="3"/>
      <c r="C40" s="174"/>
      <c r="D40" s="157"/>
      <c r="E40" s="178" t="s">
        <v>291</v>
      </c>
      <c r="F40" s="176"/>
      <c r="G40" s="176"/>
      <c r="H40" s="176"/>
      <c r="I40" s="176"/>
      <c r="J40" s="157"/>
      <c r="K40" s="157"/>
      <c r="L40" s="171"/>
      <c r="M40" s="172">
        <v>457</v>
      </c>
      <c r="N40" s="173"/>
      <c r="Q40" s="48">
        <v>457141505</v>
      </c>
      <c r="Y40" s="304"/>
    </row>
    <row r="41" spans="1:25" s="48" customFormat="1" x14ac:dyDescent="0.15">
      <c r="A41" s="1" t="s">
        <v>292</v>
      </c>
      <c r="B41" s="3"/>
      <c r="C41" s="174"/>
      <c r="D41" s="157"/>
      <c r="E41" s="178" t="s">
        <v>293</v>
      </c>
      <c r="F41" s="176"/>
      <c r="G41" s="176"/>
      <c r="H41" s="176"/>
      <c r="I41" s="176"/>
      <c r="J41" s="157"/>
      <c r="K41" s="157"/>
      <c r="L41" s="171"/>
      <c r="M41" s="172">
        <v>0</v>
      </c>
      <c r="N41" s="173"/>
      <c r="Q41" s="48">
        <v>0</v>
      </c>
      <c r="Y41" s="304"/>
    </row>
    <row r="42" spans="1:25" s="48" customFormat="1" x14ac:dyDescent="0.15">
      <c r="A42" s="1" t="s">
        <v>294</v>
      </c>
      <c r="B42" s="3"/>
      <c r="C42" s="174"/>
      <c r="D42" s="157"/>
      <c r="E42" s="178" t="s">
        <v>295</v>
      </c>
      <c r="F42" s="176"/>
      <c r="G42" s="176"/>
      <c r="H42" s="176"/>
      <c r="I42" s="176"/>
      <c r="J42" s="157"/>
      <c r="K42" s="157"/>
      <c r="L42" s="171"/>
      <c r="M42" s="172">
        <v>21</v>
      </c>
      <c r="N42" s="173"/>
      <c r="Q42" s="48">
        <v>21280000</v>
      </c>
      <c r="Y42" s="304"/>
    </row>
    <row r="43" spans="1:25" s="48" customFormat="1" x14ac:dyDescent="0.15">
      <c r="A43" s="1" t="s">
        <v>296</v>
      </c>
      <c r="B43" s="3"/>
      <c r="C43" s="174"/>
      <c r="D43" s="157"/>
      <c r="E43" s="178" t="s">
        <v>257</v>
      </c>
      <c r="F43" s="176"/>
      <c r="G43" s="176"/>
      <c r="H43" s="176"/>
      <c r="I43" s="176"/>
      <c r="J43" s="157"/>
      <c r="K43" s="157"/>
      <c r="L43" s="171"/>
      <c r="M43" s="172">
        <v>25</v>
      </c>
      <c r="N43" s="173"/>
      <c r="Q43" s="48">
        <v>24820050</v>
      </c>
      <c r="Y43" s="304"/>
    </row>
    <row r="44" spans="1:25" s="48" customFormat="1" x14ac:dyDescent="0.15">
      <c r="A44" s="1" t="s">
        <v>297</v>
      </c>
      <c r="B44" s="3"/>
      <c r="C44" s="174"/>
      <c r="D44" s="157" t="s">
        <v>298</v>
      </c>
      <c r="E44" s="178"/>
      <c r="F44" s="176"/>
      <c r="G44" s="176"/>
      <c r="H44" s="176"/>
      <c r="I44" s="178"/>
      <c r="J44" s="157"/>
      <c r="K44" s="157"/>
      <c r="L44" s="171"/>
      <c r="M44" s="172">
        <v>1086</v>
      </c>
      <c r="N44" s="173" t="s">
        <v>404</v>
      </c>
      <c r="Q44" s="48">
        <f>IF(COUNTIF(Q45:Q49,"-")=COUNTA(Q45:Q49),"-",SUM(Q45:Q49))</f>
        <v>1085564418</v>
      </c>
      <c r="Y44" s="304"/>
    </row>
    <row r="45" spans="1:25" s="48" customFormat="1" x14ac:dyDescent="0.15">
      <c r="A45" s="1" t="s">
        <v>299</v>
      </c>
      <c r="B45" s="3"/>
      <c r="C45" s="174"/>
      <c r="D45" s="157"/>
      <c r="E45" s="178" t="s">
        <v>272</v>
      </c>
      <c r="F45" s="176"/>
      <c r="G45" s="176"/>
      <c r="H45" s="176"/>
      <c r="I45" s="178"/>
      <c r="J45" s="157"/>
      <c r="K45" s="157"/>
      <c r="L45" s="171"/>
      <c r="M45" s="172">
        <v>969</v>
      </c>
      <c r="N45" s="173"/>
      <c r="Q45" s="48">
        <v>968998515</v>
      </c>
      <c r="Y45" s="304"/>
    </row>
    <row r="46" spans="1:25" s="48" customFormat="1" x14ac:dyDescent="0.15">
      <c r="A46" s="1" t="s">
        <v>300</v>
      </c>
      <c r="B46" s="3"/>
      <c r="C46" s="174"/>
      <c r="D46" s="157"/>
      <c r="E46" s="178" t="s">
        <v>301</v>
      </c>
      <c r="F46" s="176"/>
      <c r="G46" s="176"/>
      <c r="H46" s="176"/>
      <c r="I46" s="178"/>
      <c r="J46" s="157"/>
      <c r="K46" s="157"/>
      <c r="L46" s="171"/>
      <c r="M46" s="172">
        <v>102</v>
      </c>
      <c r="N46" s="173"/>
      <c r="Q46" s="48">
        <v>101928000</v>
      </c>
      <c r="Y46" s="304"/>
    </row>
    <row r="47" spans="1:25" s="48" customFormat="1" x14ac:dyDescent="0.15">
      <c r="A47" s="1" t="s">
        <v>302</v>
      </c>
      <c r="B47" s="3"/>
      <c r="C47" s="174"/>
      <c r="D47" s="157"/>
      <c r="E47" s="178" t="s">
        <v>303</v>
      </c>
      <c r="F47" s="176"/>
      <c r="G47" s="157"/>
      <c r="H47" s="176"/>
      <c r="I47" s="176"/>
      <c r="J47" s="157"/>
      <c r="K47" s="157"/>
      <c r="L47" s="171"/>
      <c r="M47" s="172">
        <v>13</v>
      </c>
      <c r="N47" s="173"/>
      <c r="Q47" s="48">
        <v>13410000</v>
      </c>
      <c r="Y47" s="304"/>
    </row>
    <row r="48" spans="1:25" s="48" customFormat="1" x14ac:dyDescent="0.15">
      <c r="A48" s="1" t="s">
        <v>304</v>
      </c>
      <c r="B48" s="3"/>
      <c r="C48" s="174"/>
      <c r="D48" s="157"/>
      <c r="E48" s="178" t="s">
        <v>305</v>
      </c>
      <c r="F48" s="176"/>
      <c r="G48" s="157"/>
      <c r="H48" s="176"/>
      <c r="I48" s="176"/>
      <c r="J48" s="157"/>
      <c r="K48" s="157"/>
      <c r="L48" s="171"/>
      <c r="M48" s="172">
        <v>1</v>
      </c>
      <c r="N48" s="173"/>
      <c r="Q48" s="48">
        <v>1227903</v>
      </c>
      <c r="Y48" s="304"/>
    </row>
    <row r="49" spans="1:25" s="48" customFormat="1" x14ac:dyDescent="0.15">
      <c r="A49" s="1" t="s">
        <v>306</v>
      </c>
      <c r="B49" s="3"/>
      <c r="C49" s="174"/>
      <c r="D49" s="157"/>
      <c r="E49" s="178" t="s">
        <v>276</v>
      </c>
      <c r="F49" s="176"/>
      <c r="G49" s="176"/>
      <c r="H49" s="176"/>
      <c r="I49" s="176"/>
      <c r="J49" s="157"/>
      <c r="K49" s="157"/>
      <c r="L49" s="171"/>
      <c r="M49" s="172">
        <v>0</v>
      </c>
      <c r="N49" s="173"/>
      <c r="Q49" s="48">
        <v>0</v>
      </c>
      <c r="Y49" s="304"/>
    </row>
    <row r="50" spans="1:25" s="48" customFormat="1" x14ac:dyDescent="0.15">
      <c r="A50" s="1" t="s">
        <v>284</v>
      </c>
      <c r="B50" s="3"/>
      <c r="C50" s="179" t="s">
        <v>285</v>
      </c>
      <c r="D50" s="180"/>
      <c r="E50" s="181"/>
      <c r="F50" s="182"/>
      <c r="G50" s="182"/>
      <c r="H50" s="182"/>
      <c r="I50" s="182"/>
      <c r="J50" s="180"/>
      <c r="K50" s="180"/>
      <c r="L50" s="183"/>
      <c r="M50" s="184">
        <v>-1836</v>
      </c>
      <c r="N50" s="185"/>
      <c r="Q50" s="48">
        <f>IF(AND(Q38="-",Q44="-"),"-",SUM(Q44)-SUM(Q38))</f>
        <v>-1836215221</v>
      </c>
      <c r="Y50" s="304"/>
    </row>
    <row r="51" spans="1:25" s="48" customFormat="1" x14ac:dyDescent="0.15">
      <c r="A51" s="1"/>
      <c r="B51" s="3"/>
      <c r="C51" s="174" t="s">
        <v>351</v>
      </c>
      <c r="D51" s="157"/>
      <c r="E51" s="178"/>
      <c r="F51" s="176"/>
      <c r="G51" s="176"/>
      <c r="H51" s="176"/>
      <c r="I51" s="176"/>
      <c r="J51" s="157"/>
      <c r="K51" s="157"/>
      <c r="L51" s="171"/>
      <c r="M51" s="186"/>
      <c r="N51" s="187"/>
      <c r="Y51" s="304"/>
    </row>
    <row r="52" spans="1:25" s="48" customFormat="1" x14ac:dyDescent="0.15">
      <c r="A52" s="1" t="s">
        <v>309</v>
      </c>
      <c r="B52" s="3"/>
      <c r="C52" s="174"/>
      <c r="D52" s="157" t="s">
        <v>310</v>
      </c>
      <c r="E52" s="178"/>
      <c r="F52" s="176"/>
      <c r="G52" s="176"/>
      <c r="H52" s="176"/>
      <c r="I52" s="176"/>
      <c r="J52" s="157"/>
      <c r="K52" s="157"/>
      <c r="L52" s="171"/>
      <c r="M52" s="172">
        <v>3141</v>
      </c>
      <c r="N52" s="173"/>
      <c r="Q52" s="48">
        <f>IF(COUNTIF(Q53:Q54,"-")=COUNTA(Q53:Q54),"-",SUM(Q53:Q54))</f>
        <v>3141295936</v>
      </c>
      <c r="Y52" s="304"/>
    </row>
    <row r="53" spans="1:25" s="48" customFormat="1" x14ac:dyDescent="0.15">
      <c r="A53" s="1" t="s">
        <v>311</v>
      </c>
      <c r="B53" s="3"/>
      <c r="C53" s="174"/>
      <c r="D53" s="157"/>
      <c r="E53" s="178" t="s">
        <v>352</v>
      </c>
      <c r="F53" s="176"/>
      <c r="G53" s="176"/>
      <c r="H53" s="176"/>
      <c r="I53" s="176"/>
      <c r="J53" s="157"/>
      <c r="K53" s="157"/>
      <c r="L53" s="171"/>
      <c r="M53" s="172">
        <v>3141</v>
      </c>
      <c r="N53" s="173"/>
      <c r="Q53" s="48">
        <v>3141295936</v>
      </c>
      <c r="Y53" s="304"/>
    </row>
    <row r="54" spans="1:25" s="48" customFormat="1" x14ac:dyDescent="0.15">
      <c r="A54" s="1" t="s">
        <v>312</v>
      </c>
      <c r="B54" s="3"/>
      <c r="C54" s="174"/>
      <c r="D54" s="157"/>
      <c r="E54" s="178" t="s">
        <v>257</v>
      </c>
      <c r="F54" s="176"/>
      <c r="G54" s="176"/>
      <c r="H54" s="176"/>
      <c r="I54" s="176"/>
      <c r="J54" s="157"/>
      <c r="K54" s="157"/>
      <c r="L54" s="171"/>
      <c r="M54" s="172">
        <v>0</v>
      </c>
      <c r="N54" s="173"/>
      <c r="Q54" s="48">
        <v>0</v>
      </c>
      <c r="Y54" s="304"/>
    </row>
    <row r="55" spans="1:25" s="48" customFormat="1" x14ac:dyDescent="0.15">
      <c r="A55" s="1" t="s">
        <v>313</v>
      </c>
      <c r="B55" s="3"/>
      <c r="C55" s="174"/>
      <c r="D55" s="157" t="s">
        <v>314</v>
      </c>
      <c r="E55" s="178"/>
      <c r="F55" s="176"/>
      <c r="G55" s="176"/>
      <c r="H55" s="176"/>
      <c r="I55" s="176"/>
      <c r="J55" s="157"/>
      <c r="K55" s="157"/>
      <c r="L55" s="171"/>
      <c r="M55" s="172">
        <v>2516</v>
      </c>
      <c r="N55" s="173"/>
      <c r="Q55" s="48">
        <f>IF(COUNTIF(Q56:Q57,"-")=COUNTA(Q56:Q57),"-",SUM(Q56:Q57))</f>
        <v>2515540000</v>
      </c>
      <c r="Y55" s="304"/>
    </row>
    <row r="56" spans="1:25" s="48" customFormat="1" x14ac:dyDescent="0.15">
      <c r="A56" s="1" t="s">
        <v>315</v>
      </c>
      <c r="B56" s="3"/>
      <c r="C56" s="174"/>
      <c r="D56" s="157"/>
      <c r="E56" s="178" t="s">
        <v>353</v>
      </c>
      <c r="F56" s="176"/>
      <c r="G56" s="176"/>
      <c r="H56" s="176"/>
      <c r="I56" s="170"/>
      <c r="J56" s="157"/>
      <c r="K56" s="157"/>
      <c r="L56" s="171"/>
      <c r="M56" s="172">
        <v>2512</v>
      </c>
      <c r="N56" s="173"/>
      <c r="Q56" s="48">
        <v>2511511000</v>
      </c>
      <c r="Y56" s="304"/>
    </row>
    <row r="57" spans="1:25" s="48" customFormat="1" x14ac:dyDescent="0.15">
      <c r="A57" s="1" t="s">
        <v>316</v>
      </c>
      <c r="B57" s="3"/>
      <c r="C57" s="174"/>
      <c r="D57" s="157"/>
      <c r="E57" s="178" t="s">
        <v>276</v>
      </c>
      <c r="F57" s="176"/>
      <c r="G57" s="176"/>
      <c r="H57" s="176"/>
      <c r="I57" s="188"/>
      <c r="J57" s="157"/>
      <c r="K57" s="157"/>
      <c r="L57" s="171"/>
      <c r="M57" s="172">
        <v>4</v>
      </c>
      <c r="N57" s="173"/>
      <c r="Q57" s="48">
        <v>4029000</v>
      </c>
      <c r="Y57" s="304"/>
    </row>
    <row r="58" spans="1:25" s="48" customFormat="1" x14ac:dyDescent="0.15">
      <c r="A58" s="1" t="s">
        <v>307</v>
      </c>
      <c r="B58" s="3"/>
      <c r="C58" s="179" t="s">
        <v>308</v>
      </c>
      <c r="D58" s="180"/>
      <c r="E58" s="181"/>
      <c r="F58" s="182"/>
      <c r="G58" s="182"/>
      <c r="H58" s="182"/>
      <c r="I58" s="189"/>
      <c r="J58" s="180"/>
      <c r="K58" s="180"/>
      <c r="L58" s="183"/>
      <c r="M58" s="184">
        <v>-626</v>
      </c>
      <c r="N58" s="185" t="s">
        <v>404</v>
      </c>
      <c r="Q58" s="48">
        <f>IF(AND(Q52="-",Q55="-"),"-",SUM(Q55)-SUM(Q52))</f>
        <v>-625755936</v>
      </c>
      <c r="Y58" s="304"/>
    </row>
    <row r="59" spans="1:25" s="48" customFormat="1" x14ac:dyDescent="0.15">
      <c r="A59" s="1" t="s">
        <v>317</v>
      </c>
      <c r="B59" s="3"/>
      <c r="C59" s="402" t="s">
        <v>318</v>
      </c>
      <c r="D59" s="403"/>
      <c r="E59" s="403"/>
      <c r="F59" s="403"/>
      <c r="G59" s="403"/>
      <c r="H59" s="403"/>
      <c r="I59" s="403"/>
      <c r="J59" s="403"/>
      <c r="K59" s="403"/>
      <c r="L59" s="404"/>
      <c r="M59" s="184">
        <v>-314</v>
      </c>
      <c r="N59" s="185"/>
      <c r="Q59" s="48">
        <f>IF(AND(Q36="-",Q50="-",Q58="-"),"-",SUM(Q36,Q50,Q58))</f>
        <v>-314437262</v>
      </c>
      <c r="Y59" s="304"/>
    </row>
    <row r="60" spans="1:25" s="48" customFormat="1" ht="14.25" thickBot="1" x14ac:dyDescent="0.2">
      <c r="A60" s="1" t="s">
        <v>319</v>
      </c>
      <c r="B60" s="3"/>
      <c r="C60" s="380" t="s">
        <v>320</v>
      </c>
      <c r="D60" s="381"/>
      <c r="E60" s="381"/>
      <c r="F60" s="381"/>
      <c r="G60" s="381"/>
      <c r="H60" s="381"/>
      <c r="I60" s="381"/>
      <c r="J60" s="381"/>
      <c r="K60" s="381"/>
      <c r="L60" s="382"/>
      <c r="M60" s="184">
        <v>2188</v>
      </c>
      <c r="N60" s="185"/>
      <c r="Q60" s="48">
        <v>2187866392</v>
      </c>
      <c r="Y60" s="304"/>
    </row>
    <row r="61" spans="1:25" s="48" customFormat="1" ht="14.25" hidden="1" thickBot="1" x14ac:dyDescent="0.2">
      <c r="A61" s="1">
        <v>4435000</v>
      </c>
      <c r="B61" s="3"/>
      <c r="C61" s="383" t="s">
        <v>238</v>
      </c>
      <c r="D61" s="384"/>
      <c r="E61" s="384"/>
      <c r="F61" s="384"/>
      <c r="G61" s="384"/>
      <c r="H61" s="384"/>
      <c r="I61" s="384"/>
      <c r="J61" s="384"/>
      <c r="K61" s="384"/>
      <c r="L61" s="385"/>
      <c r="M61" s="190" t="s">
        <v>11</v>
      </c>
      <c r="N61" s="185"/>
      <c r="Q61" s="48" t="s">
        <v>11</v>
      </c>
      <c r="Y61" s="304"/>
    </row>
    <row r="62" spans="1:25" s="48" customFormat="1" ht="14.25" thickBot="1" x14ac:dyDescent="0.2">
      <c r="A62" s="1" t="s">
        <v>321</v>
      </c>
      <c r="B62" s="3"/>
      <c r="C62" s="386" t="s">
        <v>322</v>
      </c>
      <c r="D62" s="387"/>
      <c r="E62" s="387"/>
      <c r="F62" s="387"/>
      <c r="G62" s="387"/>
      <c r="H62" s="387"/>
      <c r="I62" s="387"/>
      <c r="J62" s="387"/>
      <c r="K62" s="387"/>
      <c r="L62" s="388"/>
      <c r="M62" s="191">
        <v>1873</v>
      </c>
      <c r="N62" s="192" t="s">
        <v>404</v>
      </c>
      <c r="Q62" s="48">
        <f>IF(COUNTIF(Q59:Q61,"-")=COUNTA(Q59:Q61),"-",SUM(Q59:Q61))</f>
        <v>1873429130</v>
      </c>
      <c r="Y62" s="304"/>
    </row>
    <row r="63" spans="1:25" s="48" customFormat="1" ht="14.25" thickBot="1" x14ac:dyDescent="0.2">
      <c r="A63" s="1"/>
      <c r="B63" s="3"/>
      <c r="C63" s="193"/>
      <c r="D63" s="193"/>
      <c r="E63" s="193"/>
      <c r="F63" s="193"/>
      <c r="G63" s="193"/>
      <c r="H63" s="193"/>
      <c r="I63" s="193"/>
      <c r="J63" s="193"/>
      <c r="K63" s="193"/>
      <c r="L63" s="193"/>
      <c r="M63" s="194"/>
      <c r="N63" s="195"/>
      <c r="Y63" s="304"/>
    </row>
    <row r="64" spans="1:25" s="48" customFormat="1" x14ac:dyDescent="0.15">
      <c r="A64" s="1" t="s">
        <v>323</v>
      </c>
      <c r="B64" s="3"/>
      <c r="C64" s="196" t="s">
        <v>324</v>
      </c>
      <c r="D64" s="197"/>
      <c r="E64" s="197"/>
      <c r="F64" s="197"/>
      <c r="G64" s="197"/>
      <c r="H64" s="197"/>
      <c r="I64" s="197"/>
      <c r="J64" s="197"/>
      <c r="K64" s="197"/>
      <c r="L64" s="197"/>
      <c r="M64" s="198">
        <v>308</v>
      </c>
      <c r="N64" s="199"/>
      <c r="Q64" s="48">
        <v>308016855</v>
      </c>
      <c r="Y64" s="304"/>
    </row>
    <row r="65" spans="1:25" s="48" customFormat="1" x14ac:dyDescent="0.15">
      <c r="A65" s="1" t="s">
        <v>325</v>
      </c>
      <c r="B65" s="3"/>
      <c r="C65" s="200" t="s">
        <v>326</v>
      </c>
      <c r="D65" s="201"/>
      <c r="E65" s="201"/>
      <c r="F65" s="201"/>
      <c r="G65" s="201"/>
      <c r="H65" s="201"/>
      <c r="I65" s="201"/>
      <c r="J65" s="201"/>
      <c r="K65" s="201"/>
      <c r="L65" s="201"/>
      <c r="M65" s="184">
        <v>12</v>
      </c>
      <c r="N65" s="185"/>
      <c r="Q65" s="48">
        <v>12234653</v>
      </c>
      <c r="Y65" s="304"/>
    </row>
    <row r="66" spans="1:25" s="48" customFormat="1" ht="14.25" thickBot="1" x14ac:dyDescent="0.2">
      <c r="A66" s="1" t="s">
        <v>327</v>
      </c>
      <c r="B66" s="3"/>
      <c r="C66" s="202" t="s">
        <v>328</v>
      </c>
      <c r="D66" s="203"/>
      <c r="E66" s="203"/>
      <c r="F66" s="203"/>
      <c r="G66" s="203"/>
      <c r="H66" s="203"/>
      <c r="I66" s="203"/>
      <c r="J66" s="203"/>
      <c r="K66" s="203"/>
      <c r="L66" s="203"/>
      <c r="M66" s="204">
        <v>320</v>
      </c>
      <c r="N66" s="205"/>
      <c r="Q66" s="48">
        <f>IF(COUNTIF(Q64:Q65,"-")=COUNTA(Q64:Q65),"-",SUM(Q64:Q65))</f>
        <v>320251508</v>
      </c>
      <c r="Y66" s="304"/>
    </row>
    <row r="67" spans="1:25" s="48" customFormat="1" ht="14.25" thickBot="1" x14ac:dyDescent="0.2">
      <c r="A67" s="1" t="s">
        <v>329</v>
      </c>
      <c r="B67" s="3"/>
      <c r="C67" s="206" t="s">
        <v>330</v>
      </c>
      <c r="D67" s="207"/>
      <c r="E67" s="208"/>
      <c r="F67" s="209"/>
      <c r="G67" s="209"/>
      <c r="H67" s="209"/>
      <c r="I67" s="209"/>
      <c r="J67" s="207"/>
      <c r="K67" s="207"/>
      <c r="L67" s="207"/>
      <c r="M67" s="191">
        <v>2194</v>
      </c>
      <c r="N67" s="192" t="s">
        <v>404</v>
      </c>
      <c r="Q67" s="48">
        <f>IF(AND(Q62="-",Q66="-"),"-",SUM(Q62,Q66))</f>
        <v>2193680638</v>
      </c>
      <c r="Y67" s="304"/>
    </row>
    <row r="68" spans="1:25" s="48" customFormat="1" ht="6.75" customHeight="1" x14ac:dyDescent="0.15">
      <c r="A68" s="1"/>
      <c r="B68" s="3"/>
      <c r="C68" s="156"/>
      <c r="D68" s="156"/>
      <c r="E68" s="210"/>
      <c r="F68" s="211"/>
      <c r="G68" s="211"/>
      <c r="H68" s="211"/>
      <c r="I68" s="212"/>
      <c r="J68" s="213"/>
      <c r="K68" s="213"/>
      <c r="L68" s="213"/>
      <c r="M68" s="3"/>
      <c r="N68" s="3"/>
    </row>
    <row r="69" spans="1:25" s="48" customFormat="1" x14ac:dyDescent="0.15">
      <c r="A69" s="1"/>
      <c r="B69" s="3"/>
      <c r="C69" s="156"/>
      <c r="D69" s="214" t="s">
        <v>344</v>
      </c>
      <c r="E69" s="210"/>
      <c r="F69" s="211"/>
      <c r="G69" s="211"/>
      <c r="H69" s="211"/>
      <c r="I69" s="215"/>
      <c r="J69" s="213"/>
      <c r="K69" s="213"/>
      <c r="L69" s="213"/>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ColWidth="9" defaultRowHeight="13.5" x14ac:dyDescent="0.15"/>
  <cols>
    <col min="1" max="1" width="0" style="220" hidden="1" customWidth="1"/>
    <col min="2" max="2" width="0.75" style="221" customWidth="1"/>
    <col min="3" max="3" width="1.375" style="221" customWidth="1"/>
    <col min="4" max="4" width="1.5" style="221" customWidth="1"/>
    <col min="5" max="6" width="1.625" style="221" customWidth="1"/>
    <col min="7" max="7" width="1.5" style="221" customWidth="1"/>
    <col min="8" max="8" width="1.625" style="221" customWidth="1"/>
    <col min="9" max="15" width="2.125" style="221" customWidth="1"/>
    <col min="16" max="16" width="6.625" style="221" customWidth="1"/>
    <col min="17" max="17" width="24.125" style="221" customWidth="1"/>
    <col min="18" max="18" width="3.375" style="221" customWidth="1"/>
    <col min="19" max="19" width="24.125" style="221" customWidth="1"/>
    <col min="20" max="20" width="3.75" style="221" customWidth="1"/>
    <col min="21" max="21" width="24.125" style="221" customWidth="1"/>
    <col min="22" max="22" width="3.375" style="221" customWidth="1"/>
    <col min="23" max="23" width="0.75" style="221" customWidth="1"/>
    <col min="24" max="16384" width="9" style="221"/>
  </cols>
  <sheetData>
    <row r="1" spans="1:23" x14ac:dyDescent="0.15">
      <c r="C1" s="221" t="s">
        <v>354</v>
      </c>
    </row>
    <row r="2" spans="1:23" x14ac:dyDescent="0.15">
      <c r="C2" s="221" t="s">
        <v>355</v>
      </c>
    </row>
    <row r="3" spans="1:23" x14ac:dyDescent="0.15">
      <c r="C3" s="221" t="s">
        <v>356</v>
      </c>
    </row>
    <row r="4" spans="1:23" x14ac:dyDescent="0.15">
      <c r="C4" s="221" t="s">
        <v>357</v>
      </c>
    </row>
    <row r="5" spans="1:23" x14ac:dyDescent="0.15">
      <c r="C5" s="221" t="s">
        <v>358</v>
      </c>
    </row>
    <row r="6" spans="1:23" x14ac:dyDescent="0.15">
      <c r="C6" s="221" t="s">
        <v>359</v>
      </c>
    </row>
    <row r="7" spans="1:23" x14ac:dyDescent="0.15">
      <c r="C7" s="221" t="s">
        <v>360</v>
      </c>
    </row>
    <row r="8" spans="1:23" s="218" customFormat="1" x14ac:dyDescent="0.15">
      <c r="A8" s="216"/>
      <c r="B8" s="217"/>
      <c r="D8" s="219"/>
      <c r="E8" s="219"/>
      <c r="F8" s="219"/>
      <c r="G8" s="219"/>
      <c r="H8" s="219"/>
      <c r="I8" s="219"/>
    </row>
    <row r="9" spans="1:23" ht="24" x14ac:dyDescent="0.15">
      <c r="C9" s="430" t="s">
        <v>417</v>
      </c>
      <c r="D9" s="430"/>
      <c r="E9" s="430"/>
      <c r="F9" s="430"/>
      <c r="G9" s="430"/>
      <c r="H9" s="430"/>
      <c r="I9" s="430"/>
      <c r="J9" s="430"/>
      <c r="K9" s="430"/>
      <c r="L9" s="430"/>
      <c r="M9" s="430"/>
      <c r="N9" s="430"/>
      <c r="O9" s="430"/>
      <c r="P9" s="430"/>
      <c r="Q9" s="430"/>
      <c r="R9" s="430"/>
      <c r="S9" s="430"/>
      <c r="T9" s="430"/>
      <c r="U9" s="430"/>
      <c r="V9" s="430"/>
      <c r="W9" s="222"/>
    </row>
    <row r="10" spans="1:23" ht="14.25" x14ac:dyDescent="0.15">
      <c r="C10" s="431" t="s">
        <v>411</v>
      </c>
      <c r="D10" s="431"/>
      <c r="E10" s="431"/>
      <c r="F10" s="431"/>
      <c r="G10" s="431"/>
      <c r="H10" s="431"/>
      <c r="I10" s="431"/>
      <c r="J10" s="431"/>
      <c r="K10" s="431"/>
      <c r="L10" s="431"/>
      <c r="M10" s="431"/>
      <c r="N10" s="431"/>
      <c r="O10" s="431"/>
      <c r="P10" s="431"/>
      <c r="Q10" s="431"/>
      <c r="R10" s="431"/>
      <c r="S10" s="431"/>
      <c r="T10" s="431"/>
      <c r="U10" s="431"/>
      <c r="V10" s="431"/>
      <c r="W10" s="222"/>
    </row>
    <row r="11" spans="1:23" ht="14.25" x14ac:dyDescent="0.15">
      <c r="C11" s="431" t="s">
        <v>412</v>
      </c>
      <c r="D11" s="431"/>
      <c r="E11" s="431"/>
      <c r="F11" s="431"/>
      <c r="G11" s="431"/>
      <c r="H11" s="431"/>
      <c r="I11" s="431"/>
      <c r="J11" s="431"/>
      <c r="K11" s="431"/>
      <c r="L11" s="431"/>
      <c r="M11" s="431"/>
      <c r="N11" s="431"/>
      <c r="O11" s="431"/>
      <c r="P11" s="431"/>
      <c r="Q11" s="431"/>
      <c r="R11" s="431"/>
      <c r="S11" s="431"/>
      <c r="T11" s="431"/>
      <c r="U11" s="431"/>
      <c r="V11" s="431"/>
      <c r="W11" s="222"/>
    </row>
    <row r="12" spans="1:23" ht="15.75" customHeight="1" thickBot="1" x14ac:dyDescent="0.2">
      <c r="F12" s="223"/>
      <c r="G12" s="223"/>
      <c r="H12" s="223"/>
      <c r="I12" s="223"/>
      <c r="J12" s="223"/>
      <c r="K12" s="223"/>
      <c r="L12" s="223"/>
      <c r="M12" s="223"/>
      <c r="N12" s="223"/>
      <c r="O12" s="223"/>
      <c r="P12" s="224"/>
      <c r="Q12" s="223"/>
      <c r="R12" s="224"/>
      <c r="S12" s="223"/>
      <c r="T12" s="223"/>
      <c r="U12" s="223"/>
      <c r="V12" s="312" t="s">
        <v>400</v>
      </c>
      <c r="W12" s="222"/>
    </row>
    <row r="13" spans="1:23" ht="14.25" thickBot="1" x14ac:dyDescent="0.2">
      <c r="A13" s="220" t="s">
        <v>331</v>
      </c>
      <c r="C13" s="432" t="s">
        <v>0</v>
      </c>
      <c r="D13" s="433"/>
      <c r="E13" s="433"/>
      <c r="F13" s="433"/>
      <c r="G13" s="433"/>
      <c r="H13" s="433"/>
      <c r="I13" s="433"/>
      <c r="J13" s="433"/>
      <c r="K13" s="433"/>
      <c r="L13" s="433"/>
      <c r="M13" s="433"/>
      <c r="N13" s="433"/>
      <c r="O13" s="433"/>
      <c r="P13" s="434"/>
      <c r="Q13" s="435" t="s">
        <v>333</v>
      </c>
      <c r="R13" s="436"/>
      <c r="S13" s="225"/>
      <c r="T13" s="225"/>
      <c r="U13" s="225"/>
      <c r="V13" s="225"/>
    </row>
    <row r="14" spans="1:23" x14ac:dyDescent="0.15">
      <c r="A14" s="220" t="s">
        <v>152</v>
      </c>
      <c r="C14" s="227"/>
      <c r="D14" s="228"/>
      <c r="E14" s="229" t="s">
        <v>153</v>
      </c>
      <c r="F14" s="229"/>
      <c r="G14" s="229"/>
      <c r="H14" s="229"/>
      <c r="I14" s="228"/>
      <c r="J14" s="229"/>
      <c r="K14" s="229"/>
      <c r="L14" s="229"/>
      <c r="M14" s="229"/>
      <c r="N14" s="228"/>
      <c r="O14" s="228"/>
      <c r="P14" s="228"/>
      <c r="Q14" s="230">
        <v>28817</v>
      </c>
      <c r="R14" s="231" t="s">
        <v>399</v>
      </c>
      <c r="S14" s="226"/>
      <c r="T14" s="226"/>
      <c r="U14" s="226"/>
      <c r="V14" s="226"/>
    </row>
    <row r="15" spans="1:23" x14ac:dyDescent="0.15">
      <c r="A15" s="220" t="s">
        <v>154</v>
      </c>
      <c r="C15" s="232"/>
      <c r="D15" s="233"/>
      <c r="E15" s="233"/>
      <c r="F15" s="19" t="s">
        <v>155</v>
      </c>
      <c r="G15" s="19"/>
      <c r="H15" s="19"/>
      <c r="I15" s="19"/>
      <c r="J15" s="19"/>
      <c r="K15" s="19"/>
      <c r="L15" s="19"/>
      <c r="M15" s="19"/>
      <c r="N15" s="233"/>
      <c r="O15" s="233"/>
      <c r="P15" s="233"/>
      <c r="Q15" s="234">
        <v>11365</v>
      </c>
      <c r="R15" s="235" t="s">
        <v>399</v>
      </c>
      <c r="S15" s="226"/>
      <c r="T15" s="226"/>
      <c r="U15" s="226"/>
      <c r="V15" s="226"/>
    </row>
    <row r="16" spans="1:23" x14ac:dyDescent="0.15">
      <c r="A16" s="220" t="s">
        <v>156</v>
      </c>
      <c r="C16" s="232"/>
      <c r="D16" s="233"/>
      <c r="E16" s="233"/>
      <c r="F16" s="19"/>
      <c r="G16" s="19" t="s">
        <v>157</v>
      </c>
      <c r="H16" s="19"/>
      <c r="I16" s="19"/>
      <c r="J16" s="19"/>
      <c r="K16" s="19"/>
      <c r="L16" s="19"/>
      <c r="M16" s="19"/>
      <c r="N16" s="233"/>
      <c r="O16" s="233"/>
      <c r="P16" s="233"/>
      <c r="Q16" s="234">
        <v>4699</v>
      </c>
      <c r="R16" s="235" t="s">
        <v>399</v>
      </c>
      <c r="S16" s="226"/>
      <c r="T16" s="226" t="s">
        <v>92</v>
      </c>
      <c r="U16" s="226"/>
      <c r="V16" s="226"/>
    </row>
    <row r="17" spans="1:22" x14ac:dyDescent="0.15">
      <c r="A17" s="220" t="s">
        <v>158</v>
      </c>
      <c r="C17" s="232"/>
      <c r="D17" s="233"/>
      <c r="E17" s="233"/>
      <c r="F17" s="19"/>
      <c r="G17" s="19"/>
      <c r="H17" s="19" t="s">
        <v>159</v>
      </c>
      <c r="I17" s="19"/>
      <c r="J17" s="19"/>
      <c r="K17" s="19"/>
      <c r="L17" s="19"/>
      <c r="M17" s="19"/>
      <c r="N17" s="233"/>
      <c r="O17" s="233"/>
      <c r="P17" s="233"/>
      <c r="Q17" s="234">
        <v>3985</v>
      </c>
      <c r="R17" s="235" t="s">
        <v>399</v>
      </c>
      <c r="S17" s="226"/>
      <c r="T17" s="226"/>
      <c r="U17" s="226"/>
      <c r="V17" s="226"/>
    </row>
    <row r="18" spans="1:22" x14ac:dyDescent="0.15">
      <c r="A18" s="220" t="s">
        <v>160</v>
      </c>
      <c r="C18" s="232"/>
      <c r="D18" s="233"/>
      <c r="E18" s="233"/>
      <c r="F18" s="19"/>
      <c r="G18" s="19"/>
      <c r="H18" s="19" t="s">
        <v>161</v>
      </c>
      <c r="I18" s="19"/>
      <c r="J18" s="19"/>
      <c r="K18" s="19"/>
      <c r="L18" s="19"/>
      <c r="M18" s="19"/>
      <c r="N18" s="233"/>
      <c r="O18" s="233"/>
      <c r="P18" s="233"/>
      <c r="Q18" s="234">
        <v>272</v>
      </c>
      <c r="R18" s="235" t="s">
        <v>399</v>
      </c>
      <c r="S18" s="226"/>
      <c r="T18" s="226"/>
      <c r="U18" s="226"/>
      <c r="V18" s="226"/>
    </row>
    <row r="19" spans="1:22" x14ac:dyDescent="0.15">
      <c r="A19" s="220" t="s">
        <v>162</v>
      </c>
      <c r="C19" s="232"/>
      <c r="D19" s="233"/>
      <c r="E19" s="233"/>
      <c r="F19" s="19"/>
      <c r="G19" s="19"/>
      <c r="H19" s="19" t="s">
        <v>163</v>
      </c>
      <c r="I19" s="19"/>
      <c r="J19" s="19"/>
      <c r="K19" s="19"/>
      <c r="L19" s="19"/>
      <c r="M19" s="19"/>
      <c r="N19" s="233"/>
      <c r="O19" s="233"/>
      <c r="P19" s="233"/>
      <c r="Q19" s="234">
        <v>54</v>
      </c>
      <c r="R19" s="235" t="s">
        <v>399</v>
      </c>
      <c r="S19" s="226"/>
      <c r="T19" s="226"/>
      <c r="U19" s="226"/>
      <c r="V19" s="226"/>
    </row>
    <row r="20" spans="1:22" x14ac:dyDescent="0.15">
      <c r="A20" s="220" t="s">
        <v>164</v>
      </c>
      <c r="C20" s="232"/>
      <c r="D20" s="233"/>
      <c r="E20" s="233"/>
      <c r="F20" s="19"/>
      <c r="G20" s="19"/>
      <c r="H20" s="19" t="s">
        <v>44</v>
      </c>
      <c r="I20" s="19"/>
      <c r="J20" s="19"/>
      <c r="K20" s="19"/>
      <c r="L20" s="19"/>
      <c r="M20" s="19"/>
      <c r="N20" s="233"/>
      <c r="O20" s="233"/>
      <c r="P20" s="233"/>
      <c r="Q20" s="234">
        <v>388</v>
      </c>
      <c r="R20" s="235" t="s">
        <v>399</v>
      </c>
      <c r="S20" s="226"/>
      <c r="T20" s="226"/>
      <c r="U20" s="226"/>
      <c r="V20" s="226"/>
    </row>
    <row r="21" spans="1:22" x14ac:dyDescent="0.15">
      <c r="A21" s="220" t="s">
        <v>165</v>
      </c>
      <c r="C21" s="232"/>
      <c r="D21" s="233"/>
      <c r="E21" s="233"/>
      <c r="F21" s="19"/>
      <c r="G21" s="19" t="s">
        <v>166</v>
      </c>
      <c r="H21" s="19"/>
      <c r="I21" s="19"/>
      <c r="J21" s="19"/>
      <c r="K21" s="19"/>
      <c r="L21" s="19"/>
      <c r="M21" s="19"/>
      <c r="N21" s="233"/>
      <c r="O21" s="233"/>
      <c r="P21" s="233"/>
      <c r="Q21" s="234">
        <v>5646</v>
      </c>
      <c r="R21" s="235" t="s">
        <v>399</v>
      </c>
      <c r="S21" s="226"/>
      <c r="T21" s="226"/>
      <c r="U21" s="226"/>
      <c r="V21" s="226"/>
    </row>
    <row r="22" spans="1:22" x14ac:dyDescent="0.15">
      <c r="A22" s="220" t="s">
        <v>167</v>
      </c>
      <c r="C22" s="232"/>
      <c r="D22" s="233"/>
      <c r="E22" s="233"/>
      <c r="F22" s="19"/>
      <c r="G22" s="19"/>
      <c r="H22" s="19" t="s">
        <v>168</v>
      </c>
      <c r="I22" s="19"/>
      <c r="J22" s="19"/>
      <c r="K22" s="19"/>
      <c r="L22" s="19"/>
      <c r="M22" s="19"/>
      <c r="N22" s="233"/>
      <c r="O22" s="233"/>
      <c r="P22" s="233"/>
      <c r="Q22" s="234">
        <v>3701</v>
      </c>
      <c r="R22" s="235" t="s">
        <v>399</v>
      </c>
      <c r="S22" s="226"/>
      <c r="T22" s="226"/>
      <c r="U22" s="226"/>
      <c r="V22" s="226"/>
    </row>
    <row r="23" spans="1:22" x14ac:dyDescent="0.15">
      <c r="A23" s="220" t="s">
        <v>169</v>
      </c>
      <c r="C23" s="232"/>
      <c r="D23" s="233"/>
      <c r="E23" s="233"/>
      <c r="F23" s="19"/>
      <c r="G23" s="19"/>
      <c r="H23" s="19" t="s">
        <v>170</v>
      </c>
      <c r="I23" s="19"/>
      <c r="J23" s="19"/>
      <c r="K23" s="19"/>
      <c r="L23" s="19"/>
      <c r="M23" s="19"/>
      <c r="N23" s="233"/>
      <c r="O23" s="233"/>
      <c r="P23" s="233"/>
      <c r="Q23" s="234">
        <v>91</v>
      </c>
      <c r="R23" s="235" t="s">
        <v>399</v>
      </c>
      <c r="S23" s="226"/>
      <c r="T23" s="226"/>
      <c r="U23" s="226"/>
      <c r="V23" s="226"/>
    </row>
    <row r="24" spans="1:22" x14ac:dyDescent="0.15">
      <c r="A24" s="220" t="s">
        <v>171</v>
      </c>
      <c r="C24" s="232"/>
      <c r="D24" s="233"/>
      <c r="E24" s="233"/>
      <c r="F24" s="19"/>
      <c r="G24" s="19"/>
      <c r="H24" s="19" t="s">
        <v>172</v>
      </c>
      <c r="I24" s="19"/>
      <c r="J24" s="19"/>
      <c r="K24" s="19"/>
      <c r="L24" s="19"/>
      <c r="M24" s="19"/>
      <c r="N24" s="233"/>
      <c r="O24" s="233"/>
      <c r="P24" s="233"/>
      <c r="Q24" s="234">
        <v>1846</v>
      </c>
      <c r="R24" s="235" t="s">
        <v>399</v>
      </c>
      <c r="S24" s="226"/>
      <c r="T24" s="226"/>
      <c r="U24" s="226"/>
      <c r="V24" s="226"/>
    </row>
    <row r="25" spans="1:22" x14ac:dyDescent="0.15">
      <c r="A25" s="220" t="s">
        <v>173</v>
      </c>
      <c r="C25" s="232"/>
      <c r="D25" s="233"/>
      <c r="E25" s="233"/>
      <c r="F25" s="19"/>
      <c r="G25" s="19"/>
      <c r="H25" s="19" t="s">
        <v>44</v>
      </c>
      <c r="I25" s="19"/>
      <c r="J25" s="19"/>
      <c r="K25" s="19"/>
      <c r="L25" s="19"/>
      <c r="M25" s="19"/>
      <c r="N25" s="233"/>
      <c r="O25" s="233"/>
      <c r="P25" s="233"/>
      <c r="Q25" s="234">
        <v>8</v>
      </c>
      <c r="R25" s="235" t="s">
        <v>399</v>
      </c>
      <c r="S25" s="226"/>
      <c r="T25" s="226"/>
      <c r="U25" s="226"/>
      <c r="V25" s="226"/>
    </row>
    <row r="26" spans="1:22" x14ac:dyDescent="0.15">
      <c r="A26" s="220" t="s">
        <v>174</v>
      </c>
      <c r="C26" s="232"/>
      <c r="D26" s="233"/>
      <c r="E26" s="233"/>
      <c r="F26" s="19"/>
      <c r="G26" s="19" t="s">
        <v>175</v>
      </c>
      <c r="H26" s="19"/>
      <c r="I26" s="19"/>
      <c r="J26" s="19"/>
      <c r="K26" s="19"/>
      <c r="L26" s="19"/>
      <c r="M26" s="19"/>
      <c r="N26" s="233"/>
      <c r="O26" s="233"/>
      <c r="P26" s="233"/>
      <c r="Q26" s="234">
        <v>1020</v>
      </c>
      <c r="R26" s="235" t="s">
        <v>399</v>
      </c>
      <c r="S26" s="226"/>
      <c r="T26" s="226"/>
      <c r="U26" s="226"/>
      <c r="V26" s="226"/>
    </row>
    <row r="27" spans="1:22" x14ac:dyDescent="0.15">
      <c r="A27" s="220" t="s">
        <v>176</v>
      </c>
      <c r="C27" s="232"/>
      <c r="D27" s="233"/>
      <c r="E27" s="233"/>
      <c r="F27" s="19"/>
      <c r="G27" s="19"/>
      <c r="H27" s="233" t="s">
        <v>177</v>
      </c>
      <c r="I27" s="233"/>
      <c r="J27" s="19"/>
      <c r="K27" s="233"/>
      <c r="L27" s="19"/>
      <c r="M27" s="19"/>
      <c r="N27" s="233"/>
      <c r="O27" s="233"/>
      <c r="P27" s="233"/>
      <c r="Q27" s="234">
        <v>579</v>
      </c>
      <c r="R27" s="235" t="s">
        <v>399</v>
      </c>
      <c r="S27" s="226"/>
      <c r="T27" s="226"/>
      <c r="U27" s="226"/>
      <c r="V27" s="226"/>
    </row>
    <row r="28" spans="1:22" x14ac:dyDescent="0.15">
      <c r="A28" s="220" t="s">
        <v>178</v>
      </c>
      <c r="C28" s="232"/>
      <c r="D28" s="233"/>
      <c r="E28" s="233"/>
      <c r="F28" s="19"/>
      <c r="G28" s="19"/>
      <c r="H28" s="19" t="s">
        <v>179</v>
      </c>
      <c r="I28" s="19"/>
      <c r="J28" s="19"/>
      <c r="K28" s="19"/>
      <c r="L28" s="19"/>
      <c r="M28" s="19"/>
      <c r="N28" s="233"/>
      <c r="O28" s="233"/>
      <c r="P28" s="233"/>
      <c r="Q28" s="234">
        <v>74</v>
      </c>
      <c r="R28" s="235" t="s">
        <v>399</v>
      </c>
      <c r="S28" s="226"/>
      <c r="T28" s="226"/>
      <c r="U28" s="226"/>
      <c r="V28" s="226"/>
    </row>
    <row r="29" spans="1:22" x14ac:dyDescent="0.15">
      <c r="A29" s="220" t="s">
        <v>180</v>
      </c>
      <c r="C29" s="232"/>
      <c r="D29" s="233"/>
      <c r="E29" s="233"/>
      <c r="F29" s="19"/>
      <c r="G29" s="19"/>
      <c r="H29" s="19" t="s">
        <v>44</v>
      </c>
      <c r="I29" s="19"/>
      <c r="J29" s="19"/>
      <c r="K29" s="19"/>
      <c r="L29" s="19"/>
      <c r="M29" s="19"/>
      <c r="N29" s="233"/>
      <c r="O29" s="233"/>
      <c r="P29" s="233"/>
      <c r="Q29" s="234">
        <v>367</v>
      </c>
      <c r="R29" s="235" t="s">
        <v>399</v>
      </c>
      <c r="S29" s="226"/>
      <c r="T29" s="226"/>
      <c r="U29" s="226"/>
      <c r="V29" s="226"/>
    </row>
    <row r="30" spans="1:22" x14ac:dyDescent="0.15">
      <c r="A30" s="220" t="s">
        <v>181</v>
      </c>
      <c r="C30" s="232"/>
      <c r="D30" s="233"/>
      <c r="E30" s="233"/>
      <c r="F30" s="233" t="s">
        <v>182</v>
      </c>
      <c r="G30" s="233"/>
      <c r="H30" s="19"/>
      <c r="I30" s="233"/>
      <c r="J30" s="19"/>
      <c r="K30" s="19"/>
      <c r="L30" s="19"/>
      <c r="M30" s="19"/>
      <c r="N30" s="233"/>
      <c r="O30" s="233"/>
      <c r="P30" s="233"/>
      <c r="Q30" s="234">
        <v>17453</v>
      </c>
      <c r="R30" s="235" t="s">
        <v>404</v>
      </c>
      <c r="S30" s="226"/>
      <c r="T30" s="226"/>
      <c r="U30" s="226"/>
      <c r="V30" s="226"/>
    </row>
    <row r="31" spans="1:22" x14ac:dyDescent="0.15">
      <c r="A31" s="220" t="s">
        <v>183</v>
      </c>
      <c r="C31" s="232"/>
      <c r="D31" s="233"/>
      <c r="E31" s="233"/>
      <c r="F31" s="19"/>
      <c r="G31" s="19" t="s">
        <v>184</v>
      </c>
      <c r="H31" s="19"/>
      <c r="I31" s="233"/>
      <c r="J31" s="19"/>
      <c r="K31" s="19"/>
      <c r="L31" s="19"/>
      <c r="M31" s="19"/>
      <c r="N31" s="233"/>
      <c r="O31" s="233"/>
      <c r="P31" s="233"/>
      <c r="Q31" s="234">
        <v>13522</v>
      </c>
      <c r="R31" s="235" t="s">
        <v>399</v>
      </c>
      <c r="S31" s="226"/>
      <c r="T31" s="226"/>
      <c r="U31" s="226"/>
      <c r="V31" s="226"/>
    </row>
    <row r="32" spans="1:22" x14ac:dyDescent="0.15">
      <c r="A32" s="220" t="s">
        <v>185</v>
      </c>
      <c r="C32" s="232"/>
      <c r="D32" s="233"/>
      <c r="E32" s="233"/>
      <c r="F32" s="19"/>
      <c r="G32" s="19" t="s">
        <v>186</v>
      </c>
      <c r="H32" s="19"/>
      <c r="I32" s="233"/>
      <c r="J32" s="19"/>
      <c r="K32" s="19"/>
      <c r="L32" s="19"/>
      <c r="M32" s="19"/>
      <c r="N32" s="233"/>
      <c r="O32" s="233"/>
      <c r="P32" s="233"/>
      <c r="Q32" s="234">
        <v>3274</v>
      </c>
      <c r="R32" s="235" t="s">
        <v>399</v>
      </c>
      <c r="S32" s="226"/>
      <c r="T32" s="226"/>
      <c r="U32" s="226"/>
      <c r="V32" s="226"/>
    </row>
    <row r="33" spans="1:22" x14ac:dyDescent="0.15">
      <c r="A33" s="220" t="s">
        <v>187</v>
      </c>
      <c r="C33" s="232"/>
      <c r="D33" s="233"/>
      <c r="E33" s="233"/>
      <c r="F33" s="19"/>
      <c r="G33" s="19" t="s">
        <v>188</v>
      </c>
      <c r="H33" s="19"/>
      <c r="I33" s="233"/>
      <c r="J33" s="19"/>
      <c r="K33" s="19"/>
      <c r="L33" s="19"/>
      <c r="M33" s="19"/>
      <c r="N33" s="233"/>
      <c r="O33" s="233"/>
      <c r="P33" s="233"/>
      <c r="Q33" s="234">
        <v>598</v>
      </c>
      <c r="R33" s="235" t="s">
        <v>399</v>
      </c>
      <c r="S33" s="226"/>
      <c r="T33" s="226"/>
      <c r="U33" s="226"/>
      <c r="V33" s="226"/>
    </row>
    <row r="34" spans="1:22" x14ac:dyDescent="0.15">
      <c r="A34" s="220" t="s">
        <v>189</v>
      </c>
      <c r="C34" s="232"/>
      <c r="D34" s="233"/>
      <c r="E34" s="233"/>
      <c r="F34" s="19"/>
      <c r="G34" s="19" t="s">
        <v>44</v>
      </c>
      <c r="H34" s="19"/>
      <c r="I34" s="19"/>
      <c r="J34" s="19"/>
      <c r="K34" s="19"/>
      <c r="L34" s="19"/>
      <c r="M34" s="19"/>
      <c r="N34" s="233"/>
      <c r="O34" s="233"/>
      <c r="P34" s="233"/>
      <c r="Q34" s="234">
        <v>58</v>
      </c>
      <c r="R34" s="235" t="s">
        <v>399</v>
      </c>
      <c r="S34" s="226"/>
      <c r="T34" s="226"/>
      <c r="U34" s="226"/>
      <c r="V34" s="226"/>
    </row>
    <row r="35" spans="1:22" x14ac:dyDescent="0.15">
      <c r="A35" s="220" t="s">
        <v>190</v>
      </c>
      <c r="C35" s="232"/>
      <c r="D35" s="233"/>
      <c r="E35" s="19" t="s">
        <v>191</v>
      </c>
      <c r="F35" s="19"/>
      <c r="G35" s="19"/>
      <c r="H35" s="19"/>
      <c r="I35" s="19"/>
      <c r="J35" s="19"/>
      <c r="K35" s="19"/>
      <c r="L35" s="233"/>
      <c r="M35" s="233"/>
      <c r="N35" s="233"/>
      <c r="O35" s="419"/>
      <c r="P35" s="420"/>
      <c r="Q35" s="234">
        <v>4023</v>
      </c>
      <c r="R35" s="235" t="s">
        <v>399</v>
      </c>
      <c r="S35" s="226"/>
      <c r="T35" s="226"/>
      <c r="U35" s="226"/>
      <c r="V35" s="226"/>
    </row>
    <row r="36" spans="1:22" x14ac:dyDescent="0.15">
      <c r="A36" s="220" t="s">
        <v>192</v>
      </c>
      <c r="C36" s="232"/>
      <c r="D36" s="233"/>
      <c r="E36" s="233"/>
      <c r="F36" s="19" t="s">
        <v>193</v>
      </c>
      <c r="G36" s="19"/>
      <c r="H36" s="19"/>
      <c r="I36" s="19"/>
      <c r="J36" s="19"/>
      <c r="K36" s="19"/>
      <c r="L36" s="233"/>
      <c r="M36" s="233"/>
      <c r="N36" s="233"/>
      <c r="O36" s="419"/>
      <c r="P36" s="420"/>
      <c r="Q36" s="234">
        <v>3518</v>
      </c>
      <c r="R36" s="235" t="s">
        <v>399</v>
      </c>
      <c r="S36" s="226"/>
      <c r="T36" s="226"/>
      <c r="U36" s="226"/>
      <c r="V36" s="226"/>
    </row>
    <row r="37" spans="1:22" x14ac:dyDescent="0.15">
      <c r="A37" s="220" t="s">
        <v>194</v>
      </c>
      <c r="C37" s="232"/>
      <c r="D37" s="233"/>
      <c r="E37" s="233"/>
      <c r="F37" s="19" t="s">
        <v>44</v>
      </c>
      <c r="G37" s="19"/>
      <c r="H37" s="233"/>
      <c r="I37" s="19"/>
      <c r="J37" s="19"/>
      <c r="K37" s="19"/>
      <c r="L37" s="233"/>
      <c r="M37" s="233"/>
      <c r="N37" s="233"/>
      <c r="O37" s="419"/>
      <c r="P37" s="420"/>
      <c r="Q37" s="236">
        <v>505</v>
      </c>
      <c r="R37" s="237" t="s">
        <v>399</v>
      </c>
      <c r="S37" s="232"/>
      <c r="T37" s="233"/>
      <c r="U37" s="233"/>
      <c r="V37" s="233"/>
    </row>
    <row r="38" spans="1:22" x14ac:dyDescent="0.15">
      <c r="A38" s="220" t="s">
        <v>150</v>
      </c>
      <c r="C38" s="238"/>
      <c r="D38" s="239" t="s">
        <v>151</v>
      </c>
      <c r="E38" s="239"/>
      <c r="F38" s="240"/>
      <c r="G38" s="240"/>
      <c r="H38" s="239"/>
      <c r="I38" s="240"/>
      <c r="J38" s="240"/>
      <c r="K38" s="240"/>
      <c r="L38" s="239"/>
      <c r="M38" s="239"/>
      <c r="N38" s="239"/>
      <c r="O38" s="241"/>
      <c r="P38" s="241"/>
      <c r="Q38" s="242">
        <v>-24794</v>
      </c>
      <c r="R38" s="243" t="s">
        <v>399</v>
      </c>
      <c r="S38" s="233"/>
      <c r="T38" s="233"/>
      <c r="U38" s="233"/>
      <c r="V38" s="233"/>
    </row>
    <row r="39" spans="1:22" x14ac:dyDescent="0.15">
      <c r="A39" s="220" t="s">
        <v>197</v>
      </c>
      <c r="C39" s="232"/>
      <c r="D39" s="233"/>
      <c r="E39" s="19" t="s">
        <v>198</v>
      </c>
      <c r="F39" s="19"/>
      <c r="G39" s="19"/>
      <c r="H39" s="233"/>
      <c r="I39" s="19"/>
      <c r="J39" s="19"/>
      <c r="K39" s="19"/>
      <c r="L39" s="233"/>
      <c r="M39" s="233"/>
      <c r="N39" s="233"/>
      <c r="O39" s="244"/>
      <c r="P39" s="244"/>
      <c r="Q39" s="234">
        <v>36</v>
      </c>
      <c r="R39" s="245" t="s">
        <v>399</v>
      </c>
      <c r="S39" s="233"/>
      <c r="T39" s="233"/>
      <c r="U39" s="233"/>
      <c r="V39" s="233"/>
    </row>
    <row r="40" spans="1:22" x14ac:dyDescent="0.15">
      <c r="A40" s="220" t="s">
        <v>199</v>
      </c>
      <c r="C40" s="232"/>
      <c r="D40" s="233"/>
      <c r="E40" s="19"/>
      <c r="F40" s="19" t="s">
        <v>200</v>
      </c>
      <c r="G40" s="19"/>
      <c r="H40" s="233"/>
      <c r="I40" s="19"/>
      <c r="J40" s="19"/>
      <c r="K40" s="19"/>
      <c r="L40" s="233"/>
      <c r="M40" s="233"/>
      <c r="N40" s="233"/>
      <c r="O40" s="244"/>
      <c r="P40" s="244"/>
      <c r="Q40" s="234">
        <v>0</v>
      </c>
      <c r="R40" s="235" t="s">
        <v>399</v>
      </c>
      <c r="S40" s="233"/>
      <c r="T40" s="233"/>
      <c r="U40" s="233"/>
      <c r="V40" s="233"/>
    </row>
    <row r="41" spans="1:22" x14ac:dyDescent="0.15">
      <c r="A41" s="220" t="s">
        <v>201</v>
      </c>
      <c r="C41" s="232"/>
      <c r="D41" s="233"/>
      <c r="E41" s="233"/>
      <c r="F41" s="233" t="s">
        <v>202</v>
      </c>
      <c r="G41" s="233"/>
      <c r="H41" s="19"/>
      <c r="I41" s="233"/>
      <c r="J41" s="19"/>
      <c r="K41" s="19"/>
      <c r="L41" s="19"/>
      <c r="M41" s="19"/>
      <c r="N41" s="233"/>
      <c r="O41" s="233"/>
      <c r="P41" s="233"/>
      <c r="Q41" s="234">
        <v>29</v>
      </c>
      <c r="R41" s="235" t="s">
        <v>399</v>
      </c>
      <c r="S41" s="226"/>
      <c r="T41" s="226"/>
      <c r="U41" s="226"/>
      <c r="V41" s="226"/>
    </row>
    <row r="42" spans="1:22" x14ac:dyDescent="0.15">
      <c r="A42" s="220" t="s">
        <v>203</v>
      </c>
      <c r="C42" s="232"/>
      <c r="D42" s="233"/>
      <c r="E42" s="233"/>
      <c r="F42" s="19" t="s">
        <v>204</v>
      </c>
      <c r="G42" s="19"/>
      <c r="H42" s="19"/>
      <c r="I42" s="19"/>
      <c r="J42" s="19"/>
      <c r="K42" s="19"/>
      <c r="L42" s="19"/>
      <c r="M42" s="19"/>
      <c r="N42" s="233"/>
      <c r="O42" s="233"/>
      <c r="P42" s="233"/>
      <c r="Q42" s="234">
        <v>0</v>
      </c>
      <c r="R42" s="235" t="s">
        <v>399</v>
      </c>
      <c r="S42" s="226"/>
      <c r="T42" s="226"/>
      <c r="U42" s="226"/>
      <c r="V42" s="226"/>
    </row>
    <row r="43" spans="1:22" x14ac:dyDescent="0.15">
      <c r="A43" s="220" t="s">
        <v>205</v>
      </c>
      <c r="C43" s="232"/>
      <c r="D43" s="233"/>
      <c r="E43" s="233"/>
      <c r="F43" s="19" t="s">
        <v>206</v>
      </c>
      <c r="G43" s="19"/>
      <c r="H43" s="19"/>
      <c r="I43" s="19"/>
      <c r="J43" s="19"/>
      <c r="K43" s="19"/>
      <c r="L43" s="19"/>
      <c r="M43" s="19"/>
      <c r="N43" s="233"/>
      <c r="O43" s="233"/>
      <c r="P43" s="233"/>
      <c r="Q43" s="234">
        <v>0</v>
      </c>
      <c r="R43" s="235" t="s">
        <v>399</v>
      </c>
      <c r="S43" s="226"/>
      <c r="T43" s="226"/>
      <c r="U43" s="226"/>
      <c r="V43" s="226"/>
    </row>
    <row r="44" spans="1:22" x14ac:dyDescent="0.15">
      <c r="A44" s="220" t="s">
        <v>207</v>
      </c>
      <c r="C44" s="232"/>
      <c r="D44" s="233"/>
      <c r="E44" s="233"/>
      <c r="F44" s="19" t="s">
        <v>44</v>
      </c>
      <c r="G44" s="19"/>
      <c r="H44" s="19"/>
      <c r="I44" s="19"/>
      <c r="J44" s="19"/>
      <c r="K44" s="19"/>
      <c r="L44" s="19"/>
      <c r="M44" s="19"/>
      <c r="N44" s="233"/>
      <c r="O44" s="233"/>
      <c r="P44" s="233"/>
      <c r="Q44" s="234">
        <v>7</v>
      </c>
      <c r="R44" s="235" t="s">
        <v>399</v>
      </c>
      <c r="S44" s="226"/>
      <c r="T44" s="226"/>
      <c r="U44" s="226"/>
      <c r="V44" s="226"/>
    </row>
    <row r="45" spans="1:22" ht="14.25" thickBot="1" x14ac:dyDescent="0.2">
      <c r="A45" s="220" t="s">
        <v>208</v>
      </c>
      <c r="C45" s="232"/>
      <c r="D45" s="233"/>
      <c r="E45" s="19" t="s">
        <v>209</v>
      </c>
      <c r="F45" s="19"/>
      <c r="G45" s="19"/>
      <c r="H45" s="19"/>
      <c r="I45" s="19"/>
      <c r="J45" s="19"/>
      <c r="K45" s="19"/>
      <c r="L45" s="19"/>
      <c r="M45" s="19"/>
      <c r="N45" s="233"/>
      <c r="O45" s="233"/>
      <c r="P45" s="233"/>
      <c r="Q45" s="234">
        <v>322</v>
      </c>
      <c r="R45" s="245" t="s">
        <v>399</v>
      </c>
      <c r="S45" s="226"/>
      <c r="T45" s="226"/>
      <c r="U45" s="226"/>
      <c r="V45" s="226"/>
    </row>
    <row r="46" spans="1:22" x14ac:dyDescent="0.15">
      <c r="A46" s="220" t="s">
        <v>210</v>
      </c>
      <c r="C46" s="232"/>
      <c r="D46" s="233"/>
      <c r="E46" s="233"/>
      <c r="F46" s="19" t="s">
        <v>211</v>
      </c>
      <c r="G46" s="19"/>
      <c r="H46" s="19"/>
      <c r="I46" s="19"/>
      <c r="J46" s="19"/>
      <c r="K46" s="19"/>
      <c r="L46" s="233"/>
      <c r="M46" s="233"/>
      <c r="N46" s="233"/>
      <c r="O46" s="419"/>
      <c r="P46" s="420"/>
      <c r="Q46" s="234">
        <v>1</v>
      </c>
      <c r="R46" s="235" t="s">
        <v>399</v>
      </c>
      <c r="S46" s="421" t="s">
        <v>333</v>
      </c>
      <c r="T46" s="422"/>
      <c r="U46" s="422"/>
      <c r="V46" s="423"/>
    </row>
    <row r="47" spans="1:22" ht="14.25" thickBot="1" x14ac:dyDescent="0.2">
      <c r="A47" s="220" t="s">
        <v>212</v>
      </c>
      <c r="C47" s="246"/>
      <c r="D47" s="247"/>
      <c r="E47" s="247"/>
      <c r="F47" s="248" t="s">
        <v>44</v>
      </c>
      <c r="G47" s="248"/>
      <c r="H47" s="248"/>
      <c r="I47" s="248"/>
      <c r="J47" s="248"/>
      <c r="K47" s="248"/>
      <c r="L47" s="247"/>
      <c r="M47" s="247"/>
      <c r="N47" s="247"/>
      <c r="O47" s="424"/>
      <c r="P47" s="425"/>
      <c r="Q47" s="234">
        <v>321</v>
      </c>
      <c r="R47" s="235" t="s">
        <v>399</v>
      </c>
      <c r="S47" s="426" t="s">
        <v>146</v>
      </c>
      <c r="T47" s="427"/>
      <c r="U47" s="428" t="s">
        <v>148</v>
      </c>
      <c r="V47" s="429"/>
    </row>
    <row r="48" spans="1:22" x14ac:dyDescent="0.15">
      <c r="A48" s="220" t="s">
        <v>215</v>
      </c>
      <c r="C48" s="238"/>
      <c r="D48" s="239" t="s">
        <v>196</v>
      </c>
      <c r="E48" s="239"/>
      <c r="F48" s="240"/>
      <c r="G48" s="240"/>
      <c r="H48" s="240"/>
      <c r="I48" s="240"/>
      <c r="J48" s="240"/>
      <c r="K48" s="240"/>
      <c r="L48" s="240"/>
      <c r="M48" s="240"/>
      <c r="N48" s="239"/>
      <c r="O48" s="239"/>
      <c r="P48" s="239"/>
      <c r="Q48" s="242">
        <v>-24508</v>
      </c>
      <c r="R48" s="249" t="s">
        <v>399</v>
      </c>
      <c r="S48" s="409"/>
      <c r="T48" s="410"/>
      <c r="U48" s="250">
        <v>-24508</v>
      </c>
      <c r="V48" s="311" t="s">
        <v>399</v>
      </c>
    </row>
    <row r="49" spans="1:22" x14ac:dyDescent="0.15">
      <c r="A49" s="220" t="s">
        <v>217</v>
      </c>
      <c r="C49" s="232"/>
      <c r="D49" s="233" t="s">
        <v>218</v>
      </c>
      <c r="E49" s="233"/>
      <c r="F49" s="233"/>
      <c r="G49" s="233"/>
      <c r="H49" s="233"/>
      <c r="I49" s="233"/>
      <c r="J49" s="233"/>
      <c r="K49" s="233"/>
      <c r="L49" s="233"/>
      <c r="M49" s="19"/>
      <c r="N49" s="233"/>
      <c r="O49" s="233"/>
      <c r="P49" s="251"/>
      <c r="Q49" s="252">
        <v>26384</v>
      </c>
      <c r="R49" s="253" t="s">
        <v>399</v>
      </c>
      <c r="S49" s="411"/>
      <c r="T49" s="412"/>
      <c r="U49" s="254">
        <v>26384</v>
      </c>
      <c r="V49" s="255" t="s">
        <v>399</v>
      </c>
    </row>
    <row r="50" spans="1:22" x14ac:dyDescent="0.15">
      <c r="A50" s="220" t="s">
        <v>219</v>
      </c>
      <c r="C50" s="232"/>
      <c r="D50" s="233"/>
      <c r="E50" s="233" t="s">
        <v>220</v>
      </c>
      <c r="F50" s="233"/>
      <c r="G50" s="108"/>
      <c r="H50" s="108"/>
      <c r="I50" s="108"/>
      <c r="J50" s="108"/>
      <c r="K50" s="108"/>
      <c r="L50" s="233"/>
      <c r="M50" s="19"/>
      <c r="N50" s="233"/>
      <c r="O50" s="233"/>
      <c r="P50" s="251"/>
      <c r="Q50" s="254">
        <v>18952</v>
      </c>
      <c r="R50" s="255" t="s">
        <v>399</v>
      </c>
      <c r="S50" s="413"/>
      <c r="T50" s="414"/>
      <c r="U50" s="254">
        <v>18952</v>
      </c>
      <c r="V50" s="255" t="s">
        <v>399</v>
      </c>
    </row>
    <row r="51" spans="1:22" x14ac:dyDescent="0.15">
      <c r="A51" s="220" t="s">
        <v>221</v>
      </c>
      <c r="C51" s="246"/>
      <c r="D51" s="233"/>
      <c r="E51" s="233" t="s">
        <v>222</v>
      </c>
      <c r="F51" s="125"/>
      <c r="G51" s="125"/>
      <c r="H51" s="125"/>
      <c r="I51" s="125"/>
      <c r="J51" s="125"/>
      <c r="K51" s="125"/>
      <c r="L51" s="233"/>
      <c r="M51" s="19"/>
      <c r="N51" s="233"/>
      <c r="O51" s="233"/>
      <c r="P51" s="251"/>
      <c r="Q51" s="256">
        <v>7432</v>
      </c>
      <c r="R51" s="257" t="s">
        <v>399</v>
      </c>
      <c r="S51" s="415"/>
      <c r="T51" s="416"/>
      <c r="U51" s="254">
        <v>7432</v>
      </c>
      <c r="V51" s="255" t="s">
        <v>399</v>
      </c>
    </row>
    <row r="52" spans="1:22" x14ac:dyDescent="0.15">
      <c r="A52" s="220" t="s">
        <v>223</v>
      </c>
      <c r="C52" s="238"/>
      <c r="D52" s="239" t="s">
        <v>224</v>
      </c>
      <c r="E52" s="239"/>
      <c r="F52" s="118"/>
      <c r="G52" s="118"/>
      <c r="H52" s="118"/>
      <c r="I52" s="258"/>
      <c r="J52" s="258"/>
      <c r="K52" s="258"/>
      <c r="L52" s="239"/>
      <c r="M52" s="239"/>
      <c r="N52" s="239"/>
      <c r="O52" s="239"/>
      <c r="P52" s="259"/>
      <c r="Q52" s="242">
        <v>1876</v>
      </c>
      <c r="R52" s="249" t="s">
        <v>399</v>
      </c>
      <c r="S52" s="417"/>
      <c r="T52" s="418"/>
      <c r="U52" s="242">
        <v>1876</v>
      </c>
      <c r="V52" s="249" t="s">
        <v>399</v>
      </c>
    </row>
    <row r="53" spans="1:22" x14ac:dyDescent="0.15">
      <c r="A53" s="220" t="s">
        <v>225</v>
      </c>
      <c r="C53" s="232"/>
      <c r="D53" s="233" t="s">
        <v>348</v>
      </c>
      <c r="E53" s="233"/>
      <c r="F53" s="125"/>
      <c r="G53" s="125"/>
      <c r="H53" s="125"/>
      <c r="I53" s="108"/>
      <c r="J53" s="108"/>
      <c r="K53" s="108"/>
      <c r="L53" s="233"/>
      <c r="M53" s="233"/>
      <c r="N53" s="233"/>
      <c r="O53" s="233"/>
      <c r="P53" s="251"/>
      <c r="Q53" s="405"/>
      <c r="R53" s="406"/>
      <c r="S53" s="260">
        <v>809</v>
      </c>
      <c r="T53" s="261" t="s">
        <v>404</v>
      </c>
      <c r="U53" s="254">
        <v>-809</v>
      </c>
      <c r="V53" s="255" t="s">
        <v>404</v>
      </c>
    </row>
    <row r="54" spans="1:22" x14ac:dyDescent="0.15">
      <c r="A54" s="220" t="s">
        <v>226</v>
      </c>
      <c r="C54" s="232"/>
      <c r="D54" s="233"/>
      <c r="E54" s="125" t="s">
        <v>227</v>
      </c>
      <c r="F54" s="125"/>
      <c r="G54" s="125"/>
      <c r="H54" s="108"/>
      <c r="I54" s="108"/>
      <c r="J54" s="108"/>
      <c r="K54" s="108"/>
      <c r="L54" s="233"/>
      <c r="M54" s="233"/>
      <c r="N54" s="233"/>
      <c r="O54" s="233"/>
      <c r="P54" s="251"/>
      <c r="Q54" s="405"/>
      <c r="R54" s="406"/>
      <c r="S54" s="262">
        <v>2537</v>
      </c>
      <c r="T54" s="263" t="s">
        <v>399</v>
      </c>
      <c r="U54" s="254">
        <v>-2537</v>
      </c>
      <c r="V54" s="255" t="s">
        <v>399</v>
      </c>
    </row>
    <row r="55" spans="1:22" x14ac:dyDescent="0.15">
      <c r="A55" s="220" t="s">
        <v>228</v>
      </c>
      <c r="C55" s="232"/>
      <c r="D55" s="233"/>
      <c r="E55" s="125" t="s">
        <v>229</v>
      </c>
      <c r="F55" s="125"/>
      <c r="G55" s="125"/>
      <c r="H55" s="125"/>
      <c r="I55" s="108"/>
      <c r="J55" s="108"/>
      <c r="K55" s="108"/>
      <c r="L55" s="233"/>
      <c r="M55" s="233"/>
      <c r="N55" s="233"/>
      <c r="O55" s="233"/>
      <c r="P55" s="251"/>
      <c r="Q55" s="405"/>
      <c r="R55" s="406"/>
      <c r="S55" s="262">
        <v>-2057</v>
      </c>
      <c r="T55" s="263" t="s">
        <v>399</v>
      </c>
      <c r="U55" s="254">
        <v>2057</v>
      </c>
      <c r="V55" s="255" t="s">
        <v>399</v>
      </c>
    </row>
    <row r="56" spans="1:22" x14ac:dyDescent="0.15">
      <c r="A56" s="220" t="s">
        <v>230</v>
      </c>
      <c r="C56" s="232"/>
      <c r="D56" s="233"/>
      <c r="E56" s="125" t="s">
        <v>231</v>
      </c>
      <c r="F56" s="125"/>
      <c r="G56" s="125"/>
      <c r="H56" s="125"/>
      <c r="I56" s="108"/>
      <c r="J56" s="108"/>
      <c r="K56" s="108"/>
      <c r="L56" s="233"/>
      <c r="M56" s="233"/>
      <c r="N56" s="233"/>
      <c r="O56" s="233"/>
      <c r="P56" s="251"/>
      <c r="Q56" s="405"/>
      <c r="R56" s="406"/>
      <c r="S56" s="262">
        <v>755</v>
      </c>
      <c r="T56" s="263" t="s">
        <v>399</v>
      </c>
      <c r="U56" s="254">
        <v>-755</v>
      </c>
      <c r="V56" s="255" t="s">
        <v>399</v>
      </c>
    </row>
    <row r="57" spans="1:22" x14ac:dyDescent="0.15">
      <c r="A57" s="220" t="s">
        <v>232</v>
      </c>
      <c r="C57" s="232"/>
      <c r="D57" s="233"/>
      <c r="E57" s="125" t="s">
        <v>233</v>
      </c>
      <c r="F57" s="125"/>
      <c r="G57" s="125"/>
      <c r="H57" s="125"/>
      <c r="I57" s="108"/>
      <c r="J57" s="20"/>
      <c r="K57" s="108"/>
      <c r="L57" s="233"/>
      <c r="M57" s="233"/>
      <c r="N57" s="233"/>
      <c r="O57" s="233"/>
      <c r="P57" s="251"/>
      <c r="Q57" s="405"/>
      <c r="R57" s="406"/>
      <c r="S57" s="262">
        <v>-425</v>
      </c>
      <c r="T57" s="263" t="s">
        <v>399</v>
      </c>
      <c r="U57" s="254">
        <v>425</v>
      </c>
      <c r="V57" s="255" t="s">
        <v>399</v>
      </c>
    </row>
    <row r="58" spans="1:22" x14ac:dyDescent="0.15">
      <c r="A58" s="220" t="s">
        <v>234</v>
      </c>
      <c r="C58" s="232"/>
      <c r="D58" s="233" t="s">
        <v>235</v>
      </c>
      <c r="E58" s="233"/>
      <c r="F58" s="125"/>
      <c r="G58" s="108"/>
      <c r="H58" s="108"/>
      <c r="I58" s="108"/>
      <c r="J58" s="108"/>
      <c r="K58" s="108"/>
      <c r="L58" s="233"/>
      <c r="M58" s="233"/>
      <c r="N58" s="233"/>
      <c r="O58" s="233"/>
      <c r="P58" s="251"/>
      <c r="Q58" s="254">
        <v>0</v>
      </c>
      <c r="R58" s="255" t="s">
        <v>399</v>
      </c>
      <c r="S58" s="262">
        <v>0</v>
      </c>
      <c r="T58" s="263" t="s">
        <v>399</v>
      </c>
      <c r="U58" s="407"/>
      <c r="V58" s="408"/>
    </row>
    <row r="59" spans="1:22" x14ac:dyDescent="0.15">
      <c r="A59" s="220" t="s">
        <v>236</v>
      </c>
      <c r="C59" s="232"/>
      <c r="D59" s="233" t="s">
        <v>237</v>
      </c>
      <c r="E59" s="233"/>
      <c r="F59" s="125"/>
      <c r="G59" s="125"/>
      <c r="H59" s="108"/>
      <c r="I59" s="108"/>
      <c r="J59" s="108"/>
      <c r="K59" s="108"/>
      <c r="L59" s="233"/>
      <c r="M59" s="244"/>
      <c r="N59" s="244"/>
      <c r="O59" s="244"/>
      <c r="P59" s="264"/>
      <c r="Q59" s="254">
        <v>9</v>
      </c>
      <c r="R59" s="255" t="s">
        <v>399</v>
      </c>
      <c r="S59" s="262">
        <v>9</v>
      </c>
      <c r="T59" s="263" t="s">
        <v>399</v>
      </c>
      <c r="U59" s="407"/>
      <c r="V59" s="408"/>
    </row>
    <row r="60" spans="1:22" x14ac:dyDescent="0.15">
      <c r="A60" s="220" t="s">
        <v>239</v>
      </c>
      <c r="C60" s="246"/>
      <c r="D60" s="247" t="s">
        <v>44</v>
      </c>
      <c r="E60" s="247"/>
      <c r="F60" s="110"/>
      <c r="G60" s="110"/>
      <c r="H60" s="110"/>
      <c r="I60" s="126"/>
      <c r="J60" s="126"/>
      <c r="K60" s="126"/>
      <c r="L60" s="247"/>
      <c r="M60" s="247"/>
      <c r="N60" s="247"/>
      <c r="O60" s="247"/>
      <c r="P60" s="265"/>
      <c r="Q60" s="254">
        <v>0</v>
      </c>
      <c r="R60" s="255" t="s">
        <v>399</v>
      </c>
      <c r="S60" s="262">
        <v>3886</v>
      </c>
      <c r="T60" s="263" t="s">
        <v>399</v>
      </c>
      <c r="U60" s="254">
        <v>-3886</v>
      </c>
      <c r="V60" s="255" t="s">
        <v>399</v>
      </c>
    </row>
    <row r="61" spans="1:22" x14ac:dyDescent="0.15">
      <c r="A61" s="220" t="s">
        <v>240</v>
      </c>
      <c r="C61" s="266" t="s">
        <v>241</v>
      </c>
      <c r="D61" s="267"/>
      <c r="E61" s="267"/>
      <c r="F61" s="268"/>
      <c r="G61" s="268"/>
      <c r="H61" s="269"/>
      <c r="I61" s="269"/>
      <c r="J61" s="270"/>
      <c r="K61" s="269"/>
      <c r="L61" s="267"/>
      <c r="M61" s="267"/>
      <c r="N61" s="267"/>
      <c r="O61" s="267"/>
      <c r="P61" s="271"/>
      <c r="Q61" s="272">
        <v>1885</v>
      </c>
      <c r="R61" s="273" t="s">
        <v>399</v>
      </c>
      <c r="S61" s="274">
        <v>4705</v>
      </c>
      <c r="T61" s="275" t="s">
        <v>404</v>
      </c>
      <c r="U61" s="272">
        <v>-2819</v>
      </c>
      <c r="V61" s="273" t="s">
        <v>399</v>
      </c>
    </row>
    <row r="62" spans="1:22" ht="14.25" thickBot="1" x14ac:dyDescent="0.2">
      <c r="A62" s="220" t="s">
        <v>213</v>
      </c>
      <c r="C62" s="276" t="s">
        <v>214</v>
      </c>
      <c r="D62" s="277"/>
      <c r="E62" s="277"/>
      <c r="F62" s="129"/>
      <c r="G62" s="129"/>
      <c r="H62" s="130"/>
      <c r="I62" s="130"/>
      <c r="J62" s="131"/>
      <c r="K62" s="130"/>
      <c r="L62" s="277"/>
      <c r="M62" s="277"/>
      <c r="N62" s="277"/>
      <c r="O62" s="277"/>
      <c r="P62" s="277"/>
      <c r="Q62" s="278">
        <v>48116</v>
      </c>
      <c r="R62" s="279" t="s">
        <v>399</v>
      </c>
      <c r="S62" s="280">
        <v>78019</v>
      </c>
      <c r="T62" s="281" t="s">
        <v>399</v>
      </c>
      <c r="U62" s="278">
        <v>-29903</v>
      </c>
      <c r="V62" s="279" t="s">
        <v>399</v>
      </c>
    </row>
    <row r="63" spans="1:22" ht="14.25" thickBot="1" x14ac:dyDescent="0.2">
      <c r="A63" s="220" t="s">
        <v>242</v>
      </c>
      <c r="C63" s="282" t="s">
        <v>243</v>
      </c>
      <c r="D63" s="283"/>
      <c r="E63" s="284"/>
      <c r="F63" s="284"/>
      <c r="G63" s="284"/>
      <c r="H63" s="284"/>
      <c r="I63" s="284"/>
      <c r="J63" s="284"/>
      <c r="K63" s="284"/>
      <c r="L63" s="284"/>
      <c r="M63" s="284"/>
      <c r="N63" s="284"/>
      <c r="O63" s="284"/>
      <c r="P63" s="284"/>
      <c r="Q63" s="285">
        <v>50001</v>
      </c>
      <c r="R63" s="286" t="s">
        <v>404</v>
      </c>
      <c r="S63" s="287">
        <v>82724</v>
      </c>
      <c r="T63" s="288" t="s">
        <v>399</v>
      </c>
      <c r="U63" s="285">
        <v>-32723</v>
      </c>
      <c r="V63" s="286" t="s">
        <v>404</v>
      </c>
    </row>
    <row r="64" spans="1:22" s="290" customFormat="1" ht="12" customHeight="1" x14ac:dyDescent="0.15">
      <c r="A64" s="289"/>
      <c r="Q64" s="291"/>
      <c r="R64" s="292"/>
      <c r="S64" s="292"/>
      <c r="T64" s="292"/>
      <c r="U64" s="292"/>
      <c r="V64" s="293"/>
    </row>
    <row r="65" spans="1:21" s="290" customFormat="1" x14ac:dyDescent="0.15">
      <c r="A65" s="289"/>
      <c r="C65" s="294"/>
      <c r="D65" s="294" t="s">
        <v>344</v>
      </c>
      <c r="E65" s="291"/>
      <c r="F65" s="295"/>
      <c r="G65" s="291"/>
      <c r="H65" s="291"/>
      <c r="I65" s="296"/>
      <c r="J65" s="296"/>
      <c r="K65" s="295"/>
      <c r="L65" s="295"/>
      <c r="M65" s="295"/>
      <c r="N65" s="178"/>
      <c r="O65" s="178"/>
      <c r="P65" s="178"/>
      <c r="Q65" s="297"/>
      <c r="R65" s="55"/>
      <c r="S65" s="55"/>
      <c r="T65" s="55"/>
      <c r="U65" s="55"/>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8"/>
  <sheetViews>
    <sheetView workbookViewId="0"/>
  </sheetViews>
  <sheetFormatPr defaultRowHeight="13.5" x14ac:dyDescent="0.15"/>
  <cols>
    <col min="1" max="1" width="88.875" style="298" customWidth="1"/>
  </cols>
  <sheetData>
    <row r="2" spans="1:1" x14ac:dyDescent="0.15">
      <c r="A2" s="313" t="s">
        <v>361</v>
      </c>
    </row>
    <row r="3" spans="1:1" x14ac:dyDescent="0.15">
      <c r="A3" s="314" t="s">
        <v>362</v>
      </c>
    </row>
    <row r="4" spans="1:1" x14ac:dyDescent="0.15">
      <c r="A4" s="315"/>
    </row>
    <row r="5" spans="1:1" x14ac:dyDescent="0.15">
      <c r="A5" s="314" t="s">
        <v>363</v>
      </c>
    </row>
    <row r="6" spans="1:1" x14ac:dyDescent="0.15">
      <c r="A6" s="315"/>
    </row>
    <row r="7" spans="1:1" x14ac:dyDescent="0.15">
      <c r="A7" s="314" t="s">
        <v>364</v>
      </c>
    </row>
    <row r="8" spans="1:1" x14ac:dyDescent="0.15">
      <c r="A8" s="315"/>
    </row>
    <row r="9" spans="1:1" x14ac:dyDescent="0.15">
      <c r="A9" s="314" t="s">
        <v>365</v>
      </c>
    </row>
    <row r="10" spans="1:1" x14ac:dyDescent="0.15">
      <c r="A10" s="315"/>
    </row>
    <row r="11" spans="1:1" x14ac:dyDescent="0.15">
      <c r="A11" s="314" t="s">
        <v>366</v>
      </c>
    </row>
    <row r="12" spans="1:1" x14ac:dyDescent="0.15">
      <c r="A12" s="315"/>
    </row>
    <row r="13" spans="1:1" x14ac:dyDescent="0.15">
      <c r="A13" s="314" t="s">
        <v>367</v>
      </c>
    </row>
    <row r="14" spans="1:1" x14ac:dyDescent="0.15">
      <c r="A14" s="315"/>
    </row>
    <row r="15" spans="1:1" x14ac:dyDescent="0.15">
      <c r="A15" s="314" t="s">
        <v>368</v>
      </c>
    </row>
    <row r="16" spans="1:1" x14ac:dyDescent="0.15">
      <c r="A16" s="315"/>
    </row>
    <row r="17" spans="1:1" ht="27" x14ac:dyDescent="0.15">
      <c r="A17" s="314" t="s">
        <v>369</v>
      </c>
    </row>
    <row r="18" spans="1:1" x14ac:dyDescent="0.15">
      <c r="A18" s="315"/>
    </row>
    <row r="19" spans="1:1" x14ac:dyDescent="0.15">
      <c r="A19" s="314" t="s">
        <v>370</v>
      </c>
    </row>
    <row r="20" spans="1:1" x14ac:dyDescent="0.15">
      <c r="A20" s="315"/>
    </row>
    <row r="22" spans="1:1" x14ac:dyDescent="0.15">
      <c r="A22" s="313" t="s">
        <v>371</v>
      </c>
    </row>
    <row r="23" spans="1:1" ht="27" x14ac:dyDescent="0.15">
      <c r="A23" s="314" t="s">
        <v>372</v>
      </c>
    </row>
    <row r="24" spans="1:1" x14ac:dyDescent="0.15">
      <c r="A24" s="315"/>
    </row>
    <row r="25" spans="1:1" x14ac:dyDescent="0.15">
      <c r="A25" s="314" t="s">
        <v>373</v>
      </c>
    </row>
    <row r="26" spans="1:1" x14ac:dyDescent="0.15">
      <c r="A26" s="315"/>
    </row>
    <row r="27" spans="1:1" ht="27" x14ac:dyDescent="0.15">
      <c r="A27" s="314" t="s">
        <v>374</v>
      </c>
    </row>
    <row r="28" spans="1:1" x14ac:dyDescent="0.15">
      <c r="A28" s="315"/>
    </row>
    <row r="30" spans="1:1" x14ac:dyDescent="0.15">
      <c r="A30" s="313" t="s">
        <v>375</v>
      </c>
    </row>
    <row r="31" spans="1:1" x14ac:dyDescent="0.15">
      <c r="A31" s="314" t="s">
        <v>376</v>
      </c>
    </row>
    <row r="32" spans="1:1" x14ac:dyDescent="0.15">
      <c r="A32" s="315"/>
    </row>
    <row r="33" spans="1:1" x14ac:dyDescent="0.15">
      <c r="A33" s="314" t="s">
        <v>377</v>
      </c>
    </row>
    <row r="34" spans="1:1" x14ac:dyDescent="0.15">
      <c r="A34" s="315"/>
    </row>
    <row r="35" spans="1:1" x14ac:dyDescent="0.15">
      <c r="A35" s="314" t="s">
        <v>378</v>
      </c>
    </row>
    <row r="36" spans="1:1" x14ac:dyDescent="0.15">
      <c r="A36" s="315"/>
    </row>
    <row r="37" spans="1:1" x14ac:dyDescent="0.15">
      <c r="A37" s="314" t="s">
        <v>379</v>
      </c>
    </row>
    <row r="38" spans="1:1" x14ac:dyDescent="0.15">
      <c r="A38" s="315"/>
    </row>
    <row r="39" spans="1:1" x14ac:dyDescent="0.15">
      <c r="A39" s="314" t="s">
        <v>380</v>
      </c>
    </row>
    <row r="40" spans="1:1" x14ac:dyDescent="0.15">
      <c r="A40" s="315"/>
    </row>
    <row r="42" spans="1:1" x14ac:dyDescent="0.15">
      <c r="A42" s="313" t="s">
        <v>381</v>
      </c>
    </row>
    <row r="43" spans="1:1" ht="27" x14ac:dyDescent="0.15">
      <c r="A43" s="314" t="s">
        <v>382</v>
      </c>
    </row>
    <row r="44" spans="1:1" x14ac:dyDescent="0.15">
      <c r="A44" s="315"/>
    </row>
    <row r="45" spans="1:1" x14ac:dyDescent="0.15">
      <c r="A45" s="314" t="s">
        <v>383</v>
      </c>
    </row>
    <row r="46" spans="1:1" x14ac:dyDescent="0.15">
      <c r="A46" s="315"/>
    </row>
    <row r="47" spans="1:1" x14ac:dyDescent="0.15">
      <c r="A47" s="314" t="s">
        <v>384</v>
      </c>
    </row>
    <row r="48" spans="1:1" x14ac:dyDescent="0.15">
      <c r="A48" s="315"/>
    </row>
    <row r="50" spans="1:1" x14ac:dyDescent="0.15">
      <c r="A50" s="313" t="s">
        <v>385</v>
      </c>
    </row>
    <row r="51" spans="1:1" ht="27" x14ac:dyDescent="0.15">
      <c r="A51" s="314" t="s">
        <v>386</v>
      </c>
    </row>
    <row r="52" spans="1:1" x14ac:dyDescent="0.15">
      <c r="A52" s="315"/>
    </row>
    <row r="53" spans="1:1" x14ac:dyDescent="0.15">
      <c r="A53" s="316" t="s">
        <v>387</v>
      </c>
    </row>
    <row r="54" spans="1:1" x14ac:dyDescent="0.15">
      <c r="A54" s="316" t="s">
        <v>388</v>
      </c>
    </row>
    <row r="55" spans="1:1" x14ac:dyDescent="0.15">
      <c r="A55" s="316" t="s">
        <v>389</v>
      </c>
    </row>
    <row r="56" spans="1:1" x14ac:dyDescent="0.15">
      <c r="A56" s="316" t="s">
        <v>390</v>
      </c>
    </row>
    <row r="57" spans="1:1" x14ac:dyDescent="0.15">
      <c r="A57" s="316" t="s">
        <v>391</v>
      </c>
    </row>
    <row r="58" spans="1:1" x14ac:dyDescent="0.15">
      <c r="A58" s="316" t="s">
        <v>392</v>
      </c>
    </row>
    <row r="59" spans="1:1" x14ac:dyDescent="0.15">
      <c r="A59" s="316" t="s">
        <v>393</v>
      </c>
    </row>
    <row r="60" spans="1:1" x14ac:dyDescent="0.15">
      <c r="A60" s="316" t="s">
        <v>394</v>
      </c>
    </row>
    <row r="61" spans="1:1" ht="54" x14ac:dyDescent="0.15">
      <c r="A61" s="314" t="s">
        <v>395</v>
      </c>
    </row>
    <row r="62" spans="1:1" x14ac:dyDescent="0.15">
      <c r="A62" s="315"/>
    </row>
    <row r="63" spans="1:1" ht="27" x14ac:dyDescent="0.15">
      <c r="A63" s="314" t="s">
        <v>396</v>
      </c>
    </row>
    <row r="64" spans="1:1" x14ac:dyDescent="0.15">
      <c r="A64" s="315"/>
    </row>
    <row r="65" spans="1:1" x14ac:dyDescent="0.15">
      <c r="A65" s="314" t="s">
        <v>397</v>
      </c>
    </row>
    <row r="66" spans="1:1" x14ac:dyDescent="0.15">
      <c r="A66" s="315"/>
    </row>
    <row r="67" spans="1:1" ht="27" x14ac:dyDescent="0.15">
      <c r="A67" s="314" t="s">
        <v>398</v>
      </c>
    </row>
    <row r="68" spans="1:1" x14ac:dyDescent="0.15">
      <c r="A68" s="315"/>
    </row>
    <row r="69" spans="1:1" x14ac:dyDescent="0.15">
      <c r="A69" s="317" t="s">
        <v>418</v>
      </c>
    </row>
    <row r="70" spans="1:1" x14ac:dyDescent="0.15">
      <c r="A70" s="317" t="s">
        <v>419</v>
      </c>
    </row>
    <row r="71" spans="1:1" x14ac:dyDescent="0.15">
      <c r="A71" s="317" t="s">
        <v>420</v>
      </c>
    </row>
    <row r="72" spans="1:1" x14ac:dyDescent="0.15">
      <c r="A72" s="317" t="s">
        <v>421</v>
      </c>
    </row>
    <row r="73" spans="1:1" x14ac:dyDescent="0.15">
      <c r="A73" s="317" t="s">
        <v>422</v>
      </c>
    </row>
    <row r="74" spans="1:1" x14ac:dyDescent="0.15">
      <c r="A74" s="317" t="s">
        <v>423</v>
      </c>
    </row>
    <row r="75" spans="1:1" x14ac:dyDescent="0.15">
      <c r="A75" s="317" t="s">
        <v>424</v>
      </c>
    </row>
    <row r="76" spans="1:1" x14ac:dyDescent="0.15">
      <c r="A76" s="317" t="s">
        <v>425</v>
      </c>
    </row>
    <row r="77" spans="1:1" x14ac:dyDescent="0.15">
      <c r="A77" s="317" t="s">
        <v>426</v>
      </c>
    </row>
    <row r="78" spans="1:1" x14ac:dyDescent="0.15">
      <c r="A78" s="317" t="s">
        <v>427</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2019-05-29T11:32:26Z</dcterms:created>
  <dcterms:modified xsi:type="dcterms:W3CDTF">2019-05-29T11:32:29Z</dcterms:modified>
</cp:coreProperties>
</file>