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985" tabRatio="836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1" i="5" l="1"/>
  <c r="AD75" i="5"/>
  <c r="AD71" i="5" s="1"/>
  <c r="AD66" i="5"/>
  <c r="AD60" i="5"/>
  <c r="AD56" i="5"/>
  <c r="AD40" i="5"/>
  <c r="AE29" i="5"/>
  <c r="AE82" i="5" s="1"/>
  <c r="AE20" i="5"/>
  <c r="AD16" i="5"/>
  <c r="AE14" i="5"/>
  <c r="Q67" i="8"/>
  <c r="Q66" i="8"/>
  <c r="Q62" i="8"/>
  <c r="Q58" i="8"/>
  <c r="Q55" i="8"/>
  <c r="Q52" i="8"/>
  <c r="Q50" i="8"/>
  <c r="Q44" i="8"/>
  <c r="Q38" i="8"/>
  <c r="Q36" i="8"/>
  <c r="Q32" i="8"/>
  <c r="Q27" i="8"/>
  <c r="Q22" i="8"/>
  <c r="Q17" i="8"/>
  <c r="X33" i="7"/>
  <c r="U33" i="7"/>
  <c r="X32" i="7"/>
  <c r="W32" i="7"/>
  <c r="V32" i="7"/>
  <c r="U31" i="7"/>
  <c r="U30" i="7"/>
  <c r="U29" i="7"/>
  <c r="U28" i="7"/>
  <c r="U27" i="7"/>
  <c r="U26" i="7"/>
  <c r="W21" i="7"/>
  <c r="V21" i="7"/>
  <c r="X20" i="7"/>
  <c r="W20" i="7"/>
  <c r="U19" i="7"/>
  <c r="U18" i="7"/>
  <c r="X17" i="7"/>
  <c r="W17" i="7"/>
  <c r="U16" i="7"/>
  <c r="U15" i="7"/>
  <c r="R44" i="6"/>
  <c r="R39" i="6"/>
  <c r="R35" i="6"/>
  <c r="R30" i="6"/>
  <c r="R26" i="6"/>
  <c r="R21" i="6"/>
  <c r="R16" i="6"/>
  <c r="AD59" i="5" l="1"/>
  <c r="AD15" i="5"/>
  <c r="Q16" i="8"/>
  <c r="U32" i="7"/>
  <c r="U20" i="7"/>
  <c r="U17" i="7"/>
  <c r="R15" i="6"/>
  <c r="R14" i="6" s="1"/>
  <c r="R38" i="6" s="1"/>
  <c r="R47" i="6" s="1"/>
  <c r="AD14" i="5" l="1"/>
  <c r="AD82" i="5" s="1"/>
</calcChain>
</file>

<file path=xl/sharedStrings.xml><?xml version="1.0" encoding="utf-8"?>
<sst xmlns="http://schemas.openxmlformats.org/spreadsheetml/2006/main" count="557" uniqueCount="377">
  <si>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</si>
  <si>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</si>
  <si>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</si>
  <si>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</si>
  <si>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</si>
  <si>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</si>
  <si>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</si>
  <si>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</si>
  <si>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</si>
  <si>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</si>
  <si>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</si>
  <si>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</si>
  <si>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</si>
  <si>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</si>
  <si>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</si>
  <si>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</si>
  <si>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</si>
  <si>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</si>
  <si>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</si>
  <si>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</si>
  <si>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</si>
  <si>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</si>
  <si>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</si>
  <si>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</si>
  <si>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</si>
  <si>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</si>
  <si>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</si>
  <si>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</si>
  <si>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</si>
  <si>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</si>
  <si>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</si>
  <si>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</si>
  <si>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</si>
  <si>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</si>
  <si>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</si>
  <si>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</si>
  <si>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</si>
  <si>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</si>
  <si>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</si>
  <si>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</si>
  <si>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</si>
  <si>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</si>
  <si>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</si>
  <si>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</si>
  <si>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</si>
  <si>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</si>
  <si>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</si>
  <si>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</si>
  <si>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</si>
  <si>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</si>
  <si>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</si>
  <si>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</si>
  <si>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</si>
  <si>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</si>
  <si>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</si>
  <si>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</si>
  <si>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</si>
  <si>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</si>
  <si>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</si>
  <si>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</si>
  <si>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</si>
  <si>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</si>
  <si>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</si>
  <si>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</si>
  <si>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</si>
  <si>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</si>
  <si>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</si>
  <si>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</si>
  <si>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</si>
  <si>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</si>
  <si>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</si>
  <si>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</si>
  <si>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</si>
  <si>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</si>
  <si>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</si>
  <si>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</si>
  <si>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</si>
  <si>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</si>
  <si>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</si>
  <si>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</si>
  <si>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</si>
  <si>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</si>
  <si>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</si>
  <si>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</si>
  <si>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</si>
  <si>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</si>
  <si>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</si>
  <si>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</si>
  <si>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</si>
  <si>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</si>
  <si>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</si>
  <si>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</si>
  <si>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</si>
  <si>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</si>
  <si>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</si>
  <si>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</si>
  <si>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</si>
  <si>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</si>
  <si>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</si>
  <si>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</si>
  <si>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</si>
  <si>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</si>
  <si>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</si>
  <si>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</si>
  <si>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</si>
  <si>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</si>
  <si>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</si>
  <si>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</si>
  <si>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</si>
  <si>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</si>
  <si>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</si>
  <si>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</si>
  <si>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</si>
  <si>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</si>
  <si>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</si>
  <si>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</si>
  <si>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</si>
  <si>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</si>
  <si>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</si>
  <si>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</si>
  <si>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</si>
  <si>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</si>
  <si>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</si>
  <si>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</si>
  <si>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</si>
  <si>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</si>
  <si>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</si>
  <si>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</si>
  <si>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</si>
  <si>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</si>
  <si>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</si>
  <si>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</si>
  <si>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</si>
  <si>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</si>
  <si>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</si>
  <si>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</si>
  <si>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</si>
  <si>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</si>
  <si>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</si>
  <si>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</si>
  <si>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</si>
  <si>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</si>
  <si>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</si>
  <si>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</si>
  <si>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</si>
  <si>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</si>
  <si>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</si>
  <si>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</si>
  <si>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</si>
  <si>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</si>
  <si>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</si>
  <si>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</si>
  <si>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</si>
  <si>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</si>
  <si>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</si>
  <si>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</si>
  <si>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</si>
  <si>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</si>
  <si>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</si>
  <si>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</si>
  <si>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</si>
  <si>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</si>
  <si>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</si>
  <si>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</si>
  <si>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</si>
  <si>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</si>
  <si>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</si>
  <si>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</si>
  <si>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</si>
  <si>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</si>
  <si>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</si>
  <si>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</si>
  <si>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</si>
  <si>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</si>
  <si>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</si>
  <si>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</si>
  <si>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</si>
  <si>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</si>
  <si>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</si>
  <si>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</si>
  <si>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</si>
  <si>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</si>
  <si>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</si>
  <si>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</si>
  <si>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</si>
  <si>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</si>
  <si>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</si>
  <si>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</si>
  <si>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</si>
  <si>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</si>
  <si>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</si>
  <si>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</si>
  <si>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</si>
  <si>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</si>
  <si>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</si>
  <si>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</si>
  <si>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</si>
  <si>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</si>
  <si>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</si>
  <si>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</si>
  <si>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</si>
  <si>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</si>
  <si>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</si>
  <si>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</si>
  <si>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</si>
  <si>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</si>
  <si>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</si>
  <si>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</si>
  <si>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</si>
  <si>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</si>
  <si>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</si>
  <si>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</si>
  <si>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</si>
  <si>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</si>
  <si>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</si>
  <si>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</si>
  <si>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</si>
  <si>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</si>
  <si>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</si>
  <si>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</si>
  <si>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</si>
  <si>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</si>
  <si>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</si>
  <si>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</si>
  <si>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</si>
  <si>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</si>
  <si>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</si>
  <si>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</si>
  <si>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</si>
  <si>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</si>
  <si>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</si>
  <si>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</si>
  <si>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</si>
  <si>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</si>
  <si>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</si>
  <si>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</si>
  <si>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</si>
  <si>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</si>
  <si>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</si>
  <si>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</si>
  <si>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</si>
  <si>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</si>
  <si>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</si>
  <si>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</si>
  <si>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</si>
  <si>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</si>
  <si>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</si>
  <si>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</si>
  <si>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</si>
  <si>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</si>
  <si>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</si>
  <si>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</si>
  <si>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</si>
  <si>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</si>
  <si>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</si>
  <si>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</si>
  <si>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</si>
  <si>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</si>
  <si>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</si>
  <si>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</si>
  <si>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</si>
  <si>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</si>
  <si>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</si>
  <si>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</si>
  <si>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</si>
  <si>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</si>
  <si>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</si>
  <si>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</si>
  <si>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</si>
  <si>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</si>
  <si>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</si>
  <si>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</si>
  <si>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</si>
  <si>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</si>
  <si>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</si>
  <si>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</si>
  <si>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</si>
  <si>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</si>
  <si>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</si>
  <si>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</si>
  <si>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</si>
  <si>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</si>
  <si>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</si>
  <si>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</si>
  <si>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</si>
  <si>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</si>
  <si>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</si>
  <si>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</si>
  <si>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</si>
  <si>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</si>
  <si>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</si>
  <si>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</si>
  <si>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</si>
  <si>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</si>
  <si>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</si>
  <si>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</si>
  <si>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</si>
  <si>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</si>
  <si>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</si>
  <si>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</si>
  <si>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</si>
  <si>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</si>
  <si>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</si>
  <si>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</si>
  <si>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</si>
  <si>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</si>
  <si>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</si>
  <si>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</si>
  <si>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</si>
  <si>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</si>
  <si>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</si>
  <si>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</si>
  <si>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</si>
  <si>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</si>
  <si>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</si>
  <si>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</si>
  <si>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</si>
  <si>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</si>
  <si>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</si>
  <si>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</si>
  <si>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</si>
  <si>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</si>
  <si>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</si>
  <si>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</si>
  <si>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</si>
  <si>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</si>
  <si>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</si>
  <si>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</si>
  <si>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</si>
  <si>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</si>
  <si>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</si>
  <si>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</si>
  <si>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</si>
  <si>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</si>
  <si>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</si>
  <si>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</si>
  <si>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</si>
  <si>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</si>
  <si>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</si>
  <si>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</si>
  <si>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</si>
  <si>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</si>
  <si>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</si>
  <si>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</si>
  <si>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</si>
  <si>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</si>
  <si>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</si>
  <si>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</si>
  <si>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</si>
  <si>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</si>
  <si>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</si>
  <si>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</si>
  <si>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</si>
  <si>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</si>
  <si>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H29</t>
  </si>
  <si>
    <t>*出力帳票選択 ： 財務書類</t>
  </si>
  <si>
    <t>*団体区分 ： 連結</t>
  </si>
  <si>
    <t>*団体／会計コード ：</t>
  </si>
  <si>
    <t>*出力範囲 ： 年次</t>
  </si>
  <si>
    <t>*出力金額単位 ： 百万円</t>
  </si>
  <si>
    <t>（単位：百万円）</t>
  </si>
  <si>
    <t>連結行政コスト計算書</t>
  </si>
  <si>
    <t>自　平成２９年４月１日　</t>
    <phoneticPr fontId="11"/>
  </si>
  <si>
    <t>至　平成３０年３月３１日</t>
    <phoneticPr fontId="11"/>
  </si>
  <si>
    <t>※</t>
  </si>
  <si>
    <t>連結純資産変動計算書</t>
  </si>
  <si>
    <t>自　平成２９年４月１日　</t>
    <phoneticPr fontId="11"/>
  </si>
  <si>
    <t>連結資金収支計算書</t>
  </si>
  <si>
    <t>自　平成２９年４月１日　</t>
    <phoneticPr fontId="11"/>
  </si>
  <si>
    <t>至　平成３０年３月３１日</t>
    <phoneticPr fontId="11"/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</si>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</sst>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0" fillId="2" borderId="31" xfId="3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5" applyFont="1" applyFill="1" applyAlignment="1">
      <alignment horizontal="right" vertical="center"/>
    </xf>
    <xf numFmtId="176" fontId="1" fillId="0" borderId="19" xfId="5" applyNumberFormat="1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176" fontId="1" fillId="0" borderId="21" xfId="5" applyNumberFormat="1" applyFont="1" applyFill="1" applyBorder="1" applyAlignment="1">
      <alignment horizontal="right" vertical="center"/>
    </xf>
    <xf numFmtId="178" fontId="9" fillId="0" borderId="22" xfId="5" applyNumberFormat="1" applyFont="1" applyFill="1" applyBorder="1" applyAlignment="1">
      <alignment horizontal="center" vertical="center"/>
    </xf>
    <xf numFmtId="178" fontId="9" fillId="0" borderId="10" xfId="5" applyNumberFormat="1" applyFont="1" applyFill="1" applyBorder="1" applyAlignment="1">
      <alignment horizontal="right" vertical="center"/>
    </xf>
    <xf numFmtId="178" fontId="9" fillId="0" borderId="28" xfId="5" applyNumberFormat="1" applyFont="1" applyFill="1" applyBorder="1" applyAlignment="1">
      <alignment horizontal="center" vertical="center"/>
    </xf>
    <xf numFmtId="177" fontId="9" fillId="0" borderId="18" xfId="5" applyNumberFormat="1" applyFont="1" applyFill="1" applyBorder="1" applyAlignment="1">
      <alignment horizontal="center" vertical="center"/>
    </xf>
    <xf numFmtId="178" fontId="9" fillId="0" borderId="18" xfId="5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38" fontId="1" fillId="0" borderId="0" xfId="6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Fill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Fill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176" fontId="1" fillId="0" borderId="27" xfId="8" applyNumberFormat="1" applyFont="1" applyFill="1" applyBorder="1" applyAlignment="1">
      <alignment horizontal="right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1" fillId="0" borderId="36" xfId="8" applyNumberFormat="1" applyFont="1" applyFill="1" applyBorder="1" applyAlignment="1">
      <alignment horizontal="right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1" fillId="0" borderId="27" xfId="5" applyNumberFormat="1" applyFont="1" applyFill="1" applyBorder="1" applyAlignment="1">
      <alignment horizontal="right" vertical="center"/>
    </xf>
    <xf numFmtId="176" fontId="1" fillId="0" borderId="17" xfId="5" applyNumberFormat="1" applyFont="1" applyFill="1" applyBorder="1" applyAlignment="1">
      <alignment horizontal="righ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K84"/>
  <sheetViews>
    <sheetView showGridLines="0" tabSelected="1" topLeftCell="C1" zoomScale="85" zoomScaleNormal="85" zoomScaleSheetLayoutView="85" workbookViewId="0">
      <selection activeCell="D9" sqref="D9:AA9"/>
    </sheetView>
  </sheetViews>
  <sheetFormatPr defaultColWidth="9"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customWidth="1"/>
    <col min="18" max="19" width="2.125" style="6" customWidth="1"/>
    <col min="20" max="24" width="3.875" style="6" customWidth="1"/>
    <col min="25" max="25" width="3.125" style="6" customWidth="1"/>
    <col min="26" max="26" width="24.125" style="6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37" x14ac:dyDescent="0.15">
      <c r="D1" s="6" t="s">
        <v>353</v>
      </c>
    </row>
    <row r="2" spans="1:37" x14ac:dyDescent="0.15">
      <c r="D2" s="6" t="s">
        <v>354</v>
      </c>
    </row>
    <row r="3" spans="1:37" x14ac:dyDescent="0.15">
      <c r="D3" s="6" t="s">
        <v>355</v>
      </c>
    </row>
    <row r="4" spans="1:37" x14ac:dyDescent="0.15">
      <c r="D4" s="6" t="s">
        <v>356</v>
      </c>
    </row>
    <row r="5" spans="1:37" x14ac:dyDescent="0.15">
      <c r="D5" s="6" t="s">
        <v>357</v>
      </c>
    </row>
    <row r="6" spans="1:37" x14ac:dyDescent="0.15">
      <c r="D6" s="6" t="s">
        <v>358</v>
      </c>
    </row>
    <row r="7" spans="1:37" x14ac:dyDescent="0.15">
      <c r="D7" s="6" t="s">
        <v>359</v>
      </c>
    </row>
    <row r="8" spans="1:37" s="202" customFormat="1" ht="13.5" x14ac:dyDescent="0.15">
      <c r="A8" s="197"/>
      <c r="B8" s="198"/>
      <c r="C8" s="198"/>
      <c r="D8" s="198"/>
      <c r="E8" s="198"/>
      <c r="F8" s="198"/>
      <c r="G8" s="198"/>
      <c r="H8" s="198"/>
      <c r="I8" s="199"/>
      <c r="J8" s="199"/>
      <c r="K8" s="199"/>
      <c r="L8" s="199"/>
      <c r="M8" s="199"/>
      <c r="N8" s="199"/>
      <c r="O8" s="200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</row>
    <row r="9" spans="1:37" ht="23.25" customHeight="1" x14ac:dyDescent="0.25">
      <c r="C9" s="5"/>
      <c r="D9" s="230" t="s">
        <v>372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</row>
    <row r="10" spans="1:37" ht="21" customHeight="1" x14ac:dyDescent="0.15">
      <c r="D10" s="231" t="s">
        <v>373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</row>
    <row r="11" spans="1:37" s="8" customFormat="1" ht="16.5" customHeight="1" thickBot="1" x14ac:dyDescent="0.2">
      <c r="A11" s="7"/>
      <c r="B11" s="7"/>
      <c r="D11" s="22"/>
      <c r="AA11" s="203" t="s">
        <v>360</v>
      </c>
    </row>
    <row r="12" spans="1:37" s="10" customFormat="1" ht="14.25" customHeight="1" thickBot="1" x14ac:dyDescent="0.2">
      <c r="A12" s="9" t="s">
        <v>329</v>
      </c>
      <c r="B12" s="9" t="s">
        <v>330</v>
      </c>
      <c r="D12" s="227" t="s">
        <v>0</v>
      </c>
      <c r="E12" s="228"/>
      <c r="F12" s="228"/>
      <c r="G12" s="228"/>
      <c r="H12" s="228"/>
      <c r="I12" s="228"/>
      <c r="J12" s="228"/>
      <c r="K12" s="232"/>
      <c r="L12" s="232"/>
      <c r="M12" s="232"/>
      <c r="N12" s="232"/>
      <c r="O12" s="232"/>
      <c r="P12" s="233" t="s">
        <v>331</v>
      </c>
      <c r="Q12" s="234"/>
      <c r="R12" s="228" t="s">
        <v>0</v>
      </c>
      <c r="S12" s="228"/>
      <c r="T12" s="228"/>
      <c r="U12" s="228"/>
      <c r="V12" s="228"/>
      <c r="W12" s="228"/>
      <c r="X12" s="228"/>
      <c r="Y12" s="228"/>
      <c r="Z12" s="233" t="s">
        <v>331</v>
      </c>
      <c r="AA12" s="234"/>
    </row>
    <row r="13" spans="1:37" ht="14.65" customHeight="1" x14ac:dyDescent="0.15">
      <c r="D13" s="11" t="s">
        <v>332</v>
      </c>
      <c r="E13" s="12"/>
      <c r="F13" s="13"/>
      <c r="G13" s="14"/>
      <c r="H13" s="14"/>
      <c r="I13" s="14"/>
      <c r="J13" s="14"/>
      <c r="K13" s="12"/>
      <c r="L13" s="12"/>
      <c r="M13" s="12"/>
      <c r="N13" s="12"/>
      <c r="O13" s="12"/>
      <c r="P13" s="15"/>
      <c r="Q13" s="16"/>
      <c r="R13" s="13" t="s">
        <v>333</v>
      </c>
      <c r="S13" s="13"/>
      <c r="T13" s="13"/>
      <c r="U13" s="13"/>
      <c r="V13" s="13"/>
      <c r="W13" s="13"/>
      <c r="X13" s="13"/>
      <c r="Y13" s="12"/>
      <c r="Z13" s="15"/>
      <c r="AA13" s="17"/>
      <c r="AJ13" s="188"/>
      <c r="AK13" s="188"/>
    </row>
    <row r="14" spans="1:37" ht="14.65" customHeight="1" x14ac:dyDescent="0.15">
      <c r="A14" s="4" t="s">
        <v>3</v>
      </c>
      <c r="B14" s="4" t="s">
        <v>114</v>
      </c>
      <c r="D14" s="18"/>
      <c r="E14" s="13" t="s">
        <v>4</v>
      </c>
      <c r="F14" s="13"/>
      <c r="G14" s="13"/>
      <c r="H14" s="13"/>
      <c r="I14" s="13"/>
      <c r="J14" s="13"/>
      <c r="K14" s="12"/>
      <c r="L14" s="12"/>
      <c r="M14" s="12"/>
      <c r="N14" s="12"/>
      <c r="O14" s="12"/>
      <c r="P14" s="204">
        <v>83567</v>
      </c>
      <c r="Q14" s="16"/>
      <c r="R14" s="13"/>
      <c r="S14" s="13" t="s">
        <v>115</v>
      </c>
      <c r="T14" s="13"/>
      <c r="U14" s="13"/>
      <c r="V14" s="13"/>
      <c r="W14" s="13"/>
      <c r="X14" s="13"/>
      <c r="Y14" s="12"/>
      <c r="Z14" s="204">
        <v>36140</v>
      </c>
      <c r="AA14" s="205"/>
      <c r="AD14" s="6">
        <f>IF(AND(AD15="-",AD56="-",AD59="-"),"-",SUM(AD15,AD56,AD59))</f>
        <v>88580032729</v>
      </c>
      <c r="AE14" s="6">
        <f>IF(COUNTIF(AE15:AE19,"-")=COUNTA(AE15:AE19),"-",SUM(AE15:AE19))</f>
        <v>36140086475</v>
      </c>
      <c r="AJ14" s="188"/>
      <c r="AK14" s="188"/>
    </row>
    <row r="15" spans="1:37" ht="14.65" customHeight="1" x14ac:dyDescent="0.15">
      <c r="A15" s="4" t="s">
        <v>5</v>
      </c>
      <c r="B15" s="4" t="s">
        <v>116</v>
      </c>
      <c r="D15" s="18"/>
      <c r="E15" s="13"/>
      <c r="F15" s="13" t="s">
        <v>6</v>
      </c>
      <c r="G15" s="13"/>
      <c r="H15" s="13"/>
      <c r="I15" s="13"/>
      <c r="J15" s="13"/>
      <c r="K15" s="12"/>
      <c r="L15" s="12"/>
      <c r="M15" s="12"/>
      <c r="N15" s="12"/>
      <c r="O15" s="12"/>
      <c r="P15" s="204">
        <v>77771</v>
      </c>
      <c r="Q15" s="16"/>
      <c r="R15" s="13"/>
      <c r="S15" s="13"/>
      <c r="T15" s="13" t="s">
        <v>374</v>
      </c>
      <c r="U15" s="13"/>
      <c r="V15" s="13"/>
      <c r="W15" s="13"/>
      <c r="X15" s="13"/>
      <c r="Y15" s="12"/>
      <c r="Z15" s="204">
        <v>30798</v>
      </c>
      <c r="AA15" s="205"/>
      <c r="AD15" s="6">
        <f>IF(AND(AD16="-",AD40="-",COUNTIF(AD53:AD55,"-")=COUNTA(AD53:AD55)),"-",SUM(AD16,AD40,AD53:AD55))</f>
        <v>77771390253</v>
      </c>
      <c r="AE15" s="6">
        <v>30798186368</v>
      </c>
      <c r="AJ15" s="188"/>
      <c r="AK15" s="188"/>
    </row>
    <row r="16" spans="1:37" ht="14.65" customHeight="1" x14ac:dyDescent="0.15">
      <c r="A16" s="4" t="s">
        <v>7</v>
      </c>
      <c r="B16" s="4" t="s">
        <v>117</v>
      </c>
      <c r="D16" s="18"/>
      <c r="E16" s="13"/>
      <c r="F16" s="13"/>
      <c r="G16" s="13" t="s">
        <v>8</v>
      </c>
      <c r="H16" s="13"/>
      <c r="I16" s="13"/>
      <c r="J16" s="13"/>
      <c r="K16" s="12"/>
      <c r="L16" s="12"/>
      <c r="M16" s="12"/>
      <c r="N16" s="12"/>
      <c r="O16" s="12"/>
      <c r="P16" s="204">
        <v>48474</v>
      </c>
      <c r="Q16" s="16" t="s">
        <v>364</v>
      </c>
      <c r="R16" s="13"/>
      <c r="S16" s="13"/>
      <c r="T16" s="13" t="s">
        <v>118</v>
      </c>
      <c r="U16" s="13"/>
      <c r="V16" s="13"/>
      <c r="W16" s="13"/>
      <c r="X16" s="13"/>
      <c r="Y16" s="12"/>
      <c r="Z16" s="204">
        <v>58</v>
      </c>
      <c r="AA16" s="205"/>
      <c r="AD16" s="6">
        <f>IF(COUNTIF(AD17:AD39,"-")=COUNTA(AD17:AD39),"-",SUM(AD17:AD39))</f>
        <v>48473750443</v>
      </c>
      <c r="AE16" s="6">
        <v>58170000</v>
      </c>
      <c r="AJ16" s="188"/>
      <c r="AK16" s="188"/>
    </row>
    <row r="17" spans="1:37" ht="14.65" customHeight="1" x14ac:dyDescent="0.15">
      <c r="A17" s="4" t="s">
        <v>9</v>
      </c>
      <c r="B17" s="4" t="s">
        <v>119</v>
      </c>
      <c r="D17" s="18"/>
      <c r="E17" s="13"/>
      <c r="F17" s="13"/>
      <c r="G17" s="13"/>
      <c r="H17" s="13" t="s">
        <v>10</v>
      </c>
      <c r="I17" s="13"/>
      <c r="J17" s="13"/>
      <c r="K17" s="12"/>
      <c r="L17" s="12"/>
      <c r="M17" s="12"/>
      <c r="N17" s="12"/>
      <c r="O17" s="12"/>
      <c r="P17" s="204">
        <v>32390</v>
      </c>
      <c r="Q17" s="16"/>
      <c r="R17" s="13"/>
      <c r="S17" s="13"/>
      <c r="T17" s="13" t="s">
        <v>120</v>
      </c>
      <c r="U17" s="13"/>
      <c r="V17" s="13"/>
      <c r="W17" s="13"/>
      <c r="X17" s="13"/>
      <c r="Y17" s="12"/>
      <c r="Z17" s="204">
        <v>2606</v>
      </c>
      <c r="AA17" s="205"/>
      <c r="AD17" s="6">
        <v>32390034696</v>
      </c>
      <c r="AE17" s="6">
        <v>2605934356</v>
      </c>
      <c r="AJ17" s="188"/>
      <c r="AK17" s="188"/>
    </row>
    <row r="18" spans="1:37" ht="14.65" customHeight="1" x14ac:dyDescent="0.15">
      <c r="A18" s="4" t="s">
        <v>12</v>
      </c>
      <c r="B18" s="4" t="s">
        <v>121</v>
      </c>
      <c r="D18" s="18"/>
      <c r="E18" s="13"/>
      <c r="F18" s="13"/>
      <c r="G18" s="13"/>
      <c r="H18" s="13" t="s">
        <v>13</v>
      </c>
      <c r="I18" s="13"/>
      <c r="J18" s="13"/>
      <c r="K18" s="12"/>
      <c r="L18" s="12"/>
      <c r="M18" s="12"/>
      <c r="N18" s="12"/>
      <c r="O18" s="12"/>
      <c r="P18" s="204" t="s">
        <v>11</v>
      </c>
      <c r="Q18" s="16"/>
      <c r="R18" s="13"/>
      <c r="S18" s="13"/>
      <c r="T18" s="13" t="s">
        <v>122</v>
      </c>
      <c r="U18" s="13"/>
      <c r="V18" s="13"/>
      <c r="W18" s="13"/>
      <c r="X18" s="13"/>
      <c r="Y18" s="12"/>
      <c r="Z18" s="204" t="s">
        <v>11</v>
      </c>
      <c r="AA18" s="205"/>
      <c r="AD18" s="6">
        <v>0</v>
      </c>
      <c r="AE18" s="6">
        <v>0</v>
      </c>
      <c r="AJ18" s="188"/>
      <c r="AK18" s="188"/>
    </row>
    <row r="19" spans="1:37" ht="14.65" customHeight="1" x14ac:dyDescent="0.15">
      <c r="A19" s="4" t="s">
        <v>14</v>
      </c>
      <c r="B19" s="4" t="s">
        <v>123</v>
      </c>
      <c r="D19" s="18"/>
      <c r="E19" s="13"/>
      <c r="F19" s="13"/>
      <c r="G19" s="13"/>
      <c r="H19" s="13" t="s">
        <v>15</v>
      </c>
      <c r="I19" s="13"/>
      <c r="J19" s="13"/>
      <c r="K19" s="12"/>
      <c r="L19" s="12"/>
      <c r="M19" s="12"/>
      <c r="N19" s="12"/>
      <c r="O19" s="12"/>
      <c r="P19" s="204" t="s">
        <v>11</v>
      </c>
      <c r="Q19" s="16"/>
      <c r="R19" s="13"/>
      <c r="S19" s="13"/>
      <c r="T19" s="13" t="s">
        <v>44</v>
      </c>
      <c r="U19" s="13"/>
      <c r="V19" s="13"/>
      <c r="W19" s="13"/>
      <c r="X19" s="13"/>
      <c r="Y19" s="12"/>
      <c r="Z19" s="204">
        <v>2678</v>
      </c>
      <c r="AA19" s="205"/>
      <c r="AD19" s="6">
        <v>0</v>
      </c>
      <c r="AE19" s="6">
        <v>2677795751</v>
      </c>
      <c r="AJ19" s="188"/>
      <c r="AK19" s="188"/>
    </row>
    <row r="20" spans="1:37" ht="14.65" customHeight="1" x14ac:dyDescent="0.15">
      <c r="A20" s="4" t="s">
        <v>16</v>
      </c>
      <c r="B20" s="4" t="s">
        <v>124</v>
      </c>
      <c r="D20" s="18"/>
      <c r="E20" s="13"/>
      <c r="F20" s="13"/>
      <c r="G20" s="13"/>
      <c r="H20" s="13" t="s">
        <v>17</v>
      </c>
      <c r="I20" s="13"/>
      <c r="J20" s="13"/>
      <c r="K20" s="12"/>
      <c r="L20" s="12"/>
      <c r="M20" s="12"/>
      <c r="N20" s="12"/>
      <c r="O20" s="12"/>
      <c r="P20" s="204" t="s">
        <v>11</v>
      </c>
      <c r="Q20" s="16"/>
      <c r="R20" s="13"/>
      <c r="S20" s="13" t="s">
        <v>125</v>
      </c>
      <c r="T20" s="13"/>
      <c r="U20" s="13"/>
      <c r="V20" s="13"/>
      <c r="W20" s="13"/>
      <c r="X20" s="13"/>
      <c r="Y20" s="12"/>
      <c r="Z20" s="204">
        <v>4463</v>
      </c>
      <c r="AA20" s="205" t="s">
        <v>364</v>
      </c>
      <c r="AD20" s="6">
        <v>0</v>
      </c>
      <c r="AE20" s="6">
        <f>IF(COUNTIF(AE21:AE28,"-")=COUNTA(AE21:AE28),"-",SUM(AE21:AE28))</f>
        <v>4463274662</v>
      </c>
      <c r="AJ20" s="188"/>
      <c r="AK20" s="188"/>
    </row>
    <row r="21" spans="1:37" ht="14.65" customHeight="1" x14ac:dyDescent="0.15">
      <c r="A21" s="4" t="s">
        <v>18</v>
      </c>
      <c r="B21" s="4" t="s">
        <v>126</v>
      </c>
      <c r="D21" s="18"/>
      <c r="E21" s="13"/>
      <c r="F21" s="13"/>
      <c r="G21" s="13"/>
      <c r="H21" s="13" t="s">
        <v>19</v>
      </c>
      <c r="I21" s="13"/>
      <c r="J21" s="13"/>
      <c r="K21" s="12"/>
      <c r="L21" s="12"/>
      <c r="M21" s="12"/>
      <c r="N21" s="12"/>
      <c r="O21" s="12"/>
      <c r="P21" s="204">
        <v>33694</v>
      </c>
      <c r="Q21" s="16"/>
      <c r="R21" s="13"/>
      <c r="S21" s="13"/>
      <c r="T21" s="13" t="s">
        <v>375</v>
      </c>
      <c r="U21" s="13"/>
      <c r="V21" s="13"/>
      <c r="W21" s="13"/>
      <c r="X21" s="13"/>
      <c r="Y21" s="12"/>
      <c r="Z21" s="204">
        <v>2818</v>
      </c>
      <c r="AA21" s="205"/>
      <c r="AD21" s="6">
        <v>33693894641</v>
      </c>
      <c r="AE21" s="6">
        <v>2818467999</v>
      </c>
      <c r="AJ21" s="188"/>
      <c r="AK21" s="188"/>
    </row>
    <row r="22" spans="1:37" ht="14.65" customHeight="1" x14ac:dyDescent="0.15">
      <c r="A22" s="4" t="s">
        <v>20</v>
      </c>
      <c r="B22" s="4" t="s">
        <v>127</v>
      </c>
      <c r="D22" s="18"/>
      <c r="E22" s="13"/>
      <c r="F22" s="13"/>
      <c r="G22" s="13"/>
      <c r="H22" s="13" t="s">
        <v>21</v>
      </c>
      <c r="I22" s="13"/>
      <c r="J22" s="13"/>
      <c r="K22" s="12"/>
      <c r="L22" s="12"/>
      <c r="M22" s="12"/>
      <c r="N22" s="12"/>
      <c r="O22" s="12"/>
      <c r="P22" s="204">
        <v>-21682</v>
      </c>
      <c r="Q22" s="16"/>
      <c r="R22" s="13"/>
      <c r="S22" s="13"/>
      <c r="T22" s="13" t="s">
        <v>128</v>
      </c>
      <c r="U22" s="13"/>
      <c r="V22" s="13"/>
      <c r="W22" s="13"/>
      <c r="X22" s="13"/>
      <c r="Y22" s="12"/>
      <c r="Z22" s="204">
        <v>318</v>
      </c>
      <c r="AA22" s="205"/>
      <c r="AD22" s="6">
        <v>-21681972584</v>
      </c>
      <c r="AE22" s="6">
        <v>317716721</v>
      </c>
      <c r="AJ22" s="188"/>
      <c r="AK22" s="188"/>
    </row>
    <row r="23" spans="1:37" ht="14.65" customHeight="1" x14ac:dyDescent="0.15">
      <c r="A23" s="4" t="s">
        <v>334</v>
      </c>
      <c r="B23" s="4" t="s">
        <v>129</v>
      </c>
      <c r="D23" s="18"/>
      <c r="E23" s="13"/>
      <c r="F23" s="13"/>
      <c r="G23" s="13"/>
      <c r="H23" s="13" t="s">
        <v>22</v>
      </c>
      <c r="I23" s="13"/>
      <c r="J23" s="13"/>
      <c r="K23" s="12"/>
      <c r="L23" s="12"/>
      <c r="M23" s="12"/>
      <c r="N23" s="12"/>
      <c r="O23" s="12"/>
      <c r="P23" s="204" t="s">
        <v>11</v>
      </c>
      <c r="Q23" s="16"/>
      <c r="R23" s="13"/>
      <c r="S23" s="13"/>
      <c r="T23" s="13" t="s">
        <v>130</v>
      </c>
      <c r="U23" s="13"/>
      <c r="V23" s="13"/>
      <c r="W23" s="13"/>
      <c r="X23" s="13"/>
      <c r="Y23" s="12"/>
      <c r="Z23" s="204">
        <v>5</v>
      </c>
      <c r="AA23" s="205"/>
      <c r="AD23" s="6">
        <v>0</v>
      </c>
      <c r="AE23" s="6">
        <v>5198269</v>
      </c>
      <c r="AJ23" s="188"/>
      <c r="AK23" s="188"/>
    </row>
    <row r="24" spans="1:37" ht="14.65" customHeight="1" x14ac:dyDescent="0.15">
      <c r="A24" s="4" t="s">
        <v>23</v>
      </c>
      <c r="B24" s="4" t="s">
        <v>131</v>
      </c>
      <c r="D24" s="18"/>
      <c r="E24" s="13"/>
      <c r="F24" s="13"/>
      <c r="G24" s="13"/>
      <c r="H24" s="13" t="s">
        <v>24</v>
      </c>
      <c r="I24" s="13"/>
      <c r="J24" s="13"/>
      <c r="K24" s="12"/>
      <c r="L24" s="12"/>
      <c r="M24" s="12"/>
      <c r="N24" s="12"/>
      <c r="O24" s="12"/>
      <c r="P24" s="204">
        <v>2699</v>
      </c>
      <c r="Q24" s="16"/>
      <c r="R24" s="12"/>
      <c r="S24" s="13"/>
      <c r="T24" s="13" t="s">
        <v>132</v>
      </c>
      <c r="U24" s="13"/>
      <c r="V24" s="13"/>
      <c r="W24" s="13"/>
      <c r="X24" s="13"/>
      <c r="Y24" s="12"/>
      <c r="Z24" s="204">
        <v>533</v>
      </c>
      <c r="AA24" s="205"/>
      <c r="AD24" s="6">
        <v>2699309836</v>
      </c>
      <c r="AE24" s="6">
        <v>533055424</v>
      </c>
      <c r="AJ24" s="188"/>
      <c r="AK24" s="188"/>
    </row>
    <row r="25" spans="1:37" ht="14.65" customHeight="1" x14ac:dyDescent="0.15">
      <c r="A25" s="4" t="s">
        <v>25</v>
      </c>
      <c r="B25" s="4" t="s">
        <v>133</v>
      </c>
      <c r="D25" s="18"/>
      <c r="E25" s="13"/>
      <c r="F25" s="13"/>
      <c r="G25" s="13"/>
      <c r="H25" s="13" t="s">
        <v>26</v>
      </c>
      <c r="I25" s="13"/>
      <c r="J25" s="13"/>
      <c r="K25" s="12"/>
      <c r="L25" s="12"/>
      <c r="M25" s="12"/>
      <c r="N25" s="12"/>
      <c r="O25" s="12"/>
      <c r="P25" s="204">
        <v>-1843</v>
      </c>
      <c r="Q25" s="16"/>
      <c r="R25" s="12"/>
      <c r="S25" s="13"/>
      <c r="T25" s="13" t="s">
        <v>134</v>
      </c>
      <c r="U25" s="13"/>
      <c r="V25" s="13"/>
      <c r="W25" s="13"/>
      <c r="X25" s="13"/>
      <c r="Y25" s="12"/>
      <c r="Z25" s="204">
        <v>105</v>
      </c>
      <c r="AA25" s="205"/>
      <c r="AD25" s="6">
        <v>-1842936414</v>
      </c>
      <c r="AE25" s="6">
        <v>104765400</v>
      </c>
      <c r="AJ25" s="188"/>
      <c r="AK25" s="188"/>
    </row>
    <row r="26" spans="1:37" ht="14.65" customHeight="1" x14ac:dyDescent="0.15">
      <c r="A26" s="4" t="s">
        <v>335</v>
      </c>
      <c r="B26" s="4" t="s">
        <v>135</v>
      </c>
      <c r="D26" s="18"/>
      <c r="E26" s="13"/>
      <c r="F26" s="13"/>
      <c r="G26" s="13"/>
      <c r="H26" s="13" t="s">
        <v>27</v>
      </c>
      <c r="I26" s="13"/>
      <c r="J26" s="13"/>
      <c r="K26" s="12"/>
      <c r="L26" s="12"/>
      <c r="M26" s="12"/>
      <c r="N26" s="12"/>
      <c r="O26" s="12"/>
      <c r="P26" s="204" t="s">
        <v>11</v>
      </c>
      <c r="Q26" s="16"/>
      <c r="R26" s="13"/>
      <c r="S26" s="13"/>
      <c r="T26" s="13" t="s">
        <v>136</v>
      </c>
      <c r="U26" s="13"/>
      <c r="V26" s="13"/>
      <c r="W26" s="13"/>
      <c r="X26" s="13"/>
      <c r="Y26" s="12"/>
      <c r="Z26" s="204">
        <v>269</v>
      </c>
      <c r="AA26" s="205"/>
      <c r="AD26" s="6">
        <v>0</v>
      </c>
      <c r="AE26" s="6">
        <v>268794135</v>
      </c>
      <c r="AJ26" s="188"/>
      <c r="AK26" s="188"/>
    </row>
    <row r="27" spans="1:37" ht="14.65" customHeight="1" x14ac:dyDescent="0.15">
      <c r="A27" s="4" t="s">
        <v>28</v>
      </c>
      <c r="B27" s="4" t="s">
        <v>137</v>
      </c>
      <c r="D27" s="18"/>
      <c r="E27" s="13"/>
      <c r="F27" s="13"/>
      <c r="G27" s="13"/>
      <c r="H27" s="13" t="s">
        <v>29</v>
      </c>
      <c r="I27" s="19"/>
      <c r="J27" s="19"/>
      <c r="K27" s="20"/>
      <c r="L27" s="20"/>
      <c r="M27" s="20"/>
      <c r="N27" s="20"/>
      <c r="O27" s="20"/>
      <c r="P27" s="204">
        <v>22</v>
      </c>
      <c r="Q27" s="16"/>
      <c r="R27" s="13"/>
      <c r="S27" s="13"/>
      <c r="T27" s="13" t="s">
        <v>138</v>
      </c>
      <c r="U27" s="13"/>
      <c r="V27" s="13"/>
      <c r="W27" s="13"/>
      <c r="X27" s="13"/>
      <c r="Y27" s="12"/>
      <c r="Z27" s="204">
        <v>326</v>
      </c>
      <c r="AA27" s="205"/>
      <c r="AD27" s="6">
        <v>22125300</v>
      </c>
      <c r="AE27" s="6">
        <v>325686313</v>
      </c>
      <c r="AJ27" s="188"/>
      <c r="AK27" s="188"/>
    </row>
    <row r="28" spans="1:37" ht="14.65" customHeight="1" x14ac:dyDescent="0.15">
      <c r="A28" s="4" t="s">
        <v>30</v>
      </c>
      <c r="B28" s="4" t="s">
        <v>139</v>
      </c>
      <c r="D28" s="18"/>
      <c r="E28" s="13"/>
      <c r="F28" s="13"/>
      <c r="G28" s="13"/>
      <c r="H28" s="13" t="s">
        <v>31</v>
      </c>
      <c r="I28" s="19"/>
      <c r="J28" s="19"/>
      <c r="K28" s="20"/>
      <c r="L28" s="20"/>
      <c r="M28" s="20"/>
      <c r="N28" s="20"/>
      <c r="O28" s="20"/>
      <c r="P28" s="204">
        <v>-18</v>
      </c>
      <c r="Q28" s="16"/>
      <c r="R28" s="13"/>
      <c r="S28" s="13"/>
      <c r="T28" s="13" t="s">
        <v>44</v>
      </c>
      <c r="U28" s="13"/>
      <c r="V28" s="13"/>
      <c r="W28" s="13"/>
      <c r="X28" s="13"/>
      <c r="Y28" s="12"/>
      <c r="Z28" s="204">
        <v>90</v>
      </c>
      <c r="AA28" s="205"/>
      <c r="AD28" s="6">
        <v>-18110232</v>
      </c>
      <c r="AE28" s="6">
        <v>89590401</v>
      </c>
      <c r="AJ28" s="188"/>
      <c r="AK28" s="188"/>
    </row>
    <row r="29" spans="1:37" ht="14.65" customHeight="1" x14ac:dyDescent="0.15">
      <c r="A29" s="4" t="s">
        <v>336</v>
      </c>
      <c r="B29" s="4" t="s">
        <v>112</v>
      </c>
      <c r="D29" s="18"/>
      <c r="E29" s="13"/>
      <c r="F29" s="13"/>
      <c r="G29" s="13"/>
      <c r="H29" s="13" t="s">
        <v>32</v>
      </c>
      <c r="I29" s="19"/>
      <c r="J29" s="19"/>
      <c r="K29" s="20"/>
      <c r="L29" s="20"/>
      <c r="M29" s="20"/>
      <c r="N29" s="20"/>
      <c r="O29" s="20"/>
      <c r="P29" s="204" t="s">
        <v>11</v>
      </c>
      <c r="Q29" s="16"/>
      <c r="R29" s="214" t="s">
        <v>113</v>
      </c>
      <c r="S29" s="215"/>
      <c r="T29" s="215"/>
      <c r="U29" s="215"/>
      <c r="V29" s="215"/>
      <c r="W29" s="215"/>
      <c r="X29" s="215"/>
      <c r="Y29" s="215"/>
      <c r="Z29" s="206">
        <v>40603</v>
      </c>
      <c r="AA29" s="207"/>
      <c r="AD29" s="6">
        <v>0</v>
      </c>
      <c r="AE29" s="6">
        <f>IF(AND(AE14="-",AE20="-"),"-",SUM(AE14,AE20))</f>
        <v>40603361137</v>
      </c>
      <c r="AJ29" s="188"/>
      <c r="AK29" s="188"/>
    </row>
    <row r="30" spans="1:37" ht="14.65" customHeight="1" x14ac:dyDescent="0.15">
      <c r="A30" s="4" t="s">
        <v>33</v>
      </c>
      <c r="D30" s="18"/>
      <c r="E30" s="13"/>
      <c r="F30" s="13"/>
      <c r="G30" s="13"/>
      <c r="H30" s="13" t="s">
        <v>34</v>
      </c>
      <c r="I30" s="19"/>
      <c r="J30" s="19"/>
      <c r="K30" s="20"/>
      <c r="L30" s="20"/>
      <c r="M30" s="20"/>
      <c r="N30" s="20"/>
      <c r="O30" s="20"/>
      <c r="P30" s="204" t="s">
        <v>11</v>
      </c>
      <c r="Q30" s="16"/>
      <c r="R30" s="13" t="s">
        <v>337</v>
      </c>
      <c r="S30" s="213"/>
      <c r="T30" s="213"/>
      <c r="U30" s="213"/>
      <c r="V30" s="213"/>
      <c r="W30" s="213"/>
      <c r="X30" s="213"/>
      <c r="Y30" s="213"/>
      <c r="Z30" s="15"/>
      <c r="AA30" s="17"/>
      <c r="AD30" s="6">
        <v>0</v>
      </c>
      <c r="AJ30" s="188"/>
      <c r="AK30" s="188"/>
    </row>
    <row r="31" spans="1:37" ht="14.65" customHeight="1" x14ac:dyDescent="0.15">
      <c r="A31" s="4" t="s">
        <v>35</v>
      </c>
      <c r="B31" s="4" t="s">
        <v>142</v>
      </c>
      <c r="D31" s="18"/>
      <c r="E31" s="13"/>
      <c r="F31" s="13"/>
      <c r="G31" s="13"/>
      <c r="H31" s="13" t="s">
        <v>36</v>
      </c>
      <c r="I31" s="19"/>
      <c r="J31" s="19"/>
      <c r="K31" s="20"/>
      <c r="L31" s="20"/>
      <c r="M31" s="20"/>
      <c r="N31" s="20"/>
      <c r="O31" s="20"/>
      <c r="P31" s="204" t="s">
        <v>11</v>
      </c>
      <c r="Q31" s="16"/>
      <c r="R31" s="13"/>
      <c r="S31" s="13" t="s">
        <v>143</v>
      </c>
      <c r="T31" s="13"/>
      <c r="U31" s="13"/>
      <c r="V31" s="13"/>
      <c r="W31" s="13"/>
      <c r="X31" s="13"/>
      <c r="Y31" s="12"/>
      <c r="Z31" s="204">
        <v>84187</v>
      </c>
      <c r="AA31" s="205"/>
      <c r="AD31" s="6">
        <v>0</v>
      </c>
      <c r="AE31" s="6">
        <v>91329067744</v>
      </c>
      <c r="AJ31" s="188"/>
      <c r="AK31" s="188"/>
    </row>
    <row r="32" spans="1:37" ht="14.65" customHeight="1" x14ac:dyDescent="0.15">
      <c r="A32" s="4" t="s">
        <v>338</v>
      </c>
      <c r="B32" s="4" t="s">
        <v>144</v>
      </c>
      <c r="D32" s="18"/>
      <c r="E32" s="13"/>
      <c r="F32" s="13"/>
      <c r="G32" s="13"/>
      <c r="H32" s="13" t="s">
        <v>37</v>
      </c>
      <c r="I32" s="19"/>
      <c r="J32" s="19"/>
      <c r="K32" s="20"/>
      <c r="L32" s="20"/>
      <c r="M32" s="20"/>
      <c r="N32" s="20"/>
      <c r="O32" s="20"/>
      <c r="P32" s="204" t="s">
        <v>11</v>
      </c>
      <c r="Q32" s="16"/>
      <c r="R32" s="13"/>
      <c r="S32" s="12" t="s">
        <v>145</v>
      </c>
      <c r="T32" s="13"/>
      <c r="U32" s="13"/>
      <c r="V32" s="13"/>
      <c r="W32" s="13"/>
      <c r="X32" s="13"/>
      <c r="Y32" s="12"/>
      <c r="Z32" s="204">
        <v>-33857</v>
      </c>
      <c r="AA32" s="205"/>
      <c r="AD32" s="6">
        <v>0</v>
      </c>
      <c r="AE32" s="6">
        <v>-33447869364</v>
      </c>
      <c r="AJ32" s="188"/>
      <c r="AK32" s="188"/>
    </row>
    <row r="33" spans="1:37" ht="14.65" customHeight="1" x14ac:dyDescent="0.15">
      <c r="A33" s="4" t="s">
        <v>38</v>
      </c>
      <c r="B33" s="4" t="s">
        <v>146</v>
      </c>
      <c r="D33" s="18"/>
      <c r="E33" s="13"/>
      <c r="F33" s="13"/>
      <c r="G33" s="13"/>
      <c r="H33" s="13" t="s">
        <v>39</v>
      </c>
      <c r="I33" s="19"/>
      <c r="J33" s="19"/>
      <c r="K33" s="20"/>
      <c r="L33" s="20"/>
      <c r="M33" s="20"/>
      <c r="N33" s="20"/>
      <c r="O33" s="20"/>
      <c r="P33" s="204" t="s">
        <v>11</v>
      </c>
      <c r="Q33" s="16"/>
      <c r="R33" s="13"/>
      <c r="S33" s="13" t="s">
        <v>147</v>
      </c>
      <c r="T33" s="13"/>
      <c r="U33" s="13"/>
      <c r="V33" s="13"/>
      <c r="W33" s="13"/>
      <c r="X33" s="13"/>
      <c r="Y33" s="12"/>
      <c r="Z33" s="204">
        <v>562</v>
      </c>
      <c r="AA33" s="205"/>
      <c r="AD33" s="6">
        <v>0</v>
      </c>
      <c r="AE33" s="6">
        <v>536854989</v>
      </c>
      <c r="AJ33" s="188"/>
      <c r="AK33" s="188"/>
    </row>
    <row r="34" spans="1:37" ht="14.65" customHeight="1" x14ac:dyDescent="0.15">
      <c r="A34" s="4" t="s">
        <v>40</v>
      </c>
      <c r="D34" s="18"/>
      <c r="E34" s="13"/>
      <c r="F34" s="13"/>
      <c r="G34" s="13"/>
      <c r="H34" s="13" t="s">
        <v>41</v>
      </c>
      <c r="I34" s="19"/>
      <c r="J34" s="19"/>
      <c r="K34" s="20"/>
      <c r="L34" s="20"/>
      <c r="M34" s="20"/>
      <c r="N34" s="20"/>
      <c r="O34" s="20"/>
      <c r="P34" s="204" t="s">
        <v>11</v>
      </c>
      <c r="Q34" s="16"/>
      <c r="R34" s="18"/>
      <c r="S34" s="13"/>
      <c r="T34" s="13"/>
      <c r="U34" s="13"/>
      <c r="V34" s="13"/>
      <c r="W34" s="13"/>
      <c r="X34" s="13"/>
      <c r="Y34" s="12"/>
      <c r="Z34" s="204"/>
      <c r="AA34" s="208"/>
      <c r="AD34" s="6">
        <v>0</v>
      </c>
      <c r="AJ34" s="188"/>
      <c r="AK34" s="188"/>
    </row>
    <row r="35" spans="1:37" ht="14.65" customHeight="1" x14ac:dyDescent="0.15">
      <c r="A35" s="4" t="s">
        <v>339</v>
      </c>
      <c r="D35" s="18"/>
      <c r="E35" s="13"/>
      <c r="F35" s="13"/>
      <c r="G35" s="13"/>
      <c r="H35" s="13" t="s">
        <v>42</v>
      </c>
      <c r="I35" s="19"/>
      <c r="J35" s="19"/>
      <c r="K35" s="20"/>
      <c r="L35" s="20"/>
      <c r="M35" s="20"/>
      <c r="N35" s="20"/>
      <c r="O35" s="20"/>
      <c r="P35" s="204" t="s">
        <v>11</v>
      </c>
      <c r="Q35" s="16"/>
      <c r="R35" s="18"/>
      <c r="S35" s="13"/>
      <c r="T35" s="13"/>
      <c r="U35" s="13"/>
      <c r="V35" s="13"/>
      <c r="W35" s="13"/>
      <c r="X35" s="13"/>
      <c r="Y35" s="12"/>
      <c r="Z35" s="204"/>
      <c r="AA35" s="208"/>
      <c r="AD35" s="6">
        <v>0</v>
      </c>
      <c r="AJ35" s="188"/>
      <c r="AK35" s="188"/>
    </row>
    <row r="36" spans="1:37" ht="14.65" customHeight="1" x14ac:dyDescent="0.15">
      <c r="A36" s="4" t="s">
        <v>43</v>
      </c>
      <c r="D36" s="18"/>
      <c r="E36" s="13"/>
      <c r="F36" s="13"/>
      <c r="G36" s="13"/>
      <c r="H36" s="13" t="s">
        <v>44</v>
      </c>
      <c r="I36" s="13"/>
      <c r="J36" s="13"/>
      <c r="K36" s="12"/>
      <c r="L36" s="12"/>
      <c r="M36" s="12"/>
      <c r="N36" s="12"/>
      <c r="O36" s="12"/>
      <c r="P36" s="204" t="s">
        <v>11</v>
      </c>
      <c r="Q36" s="16"/>
      <c r="R36" s="216"/>
      <c r="S36" s="217"/>
      <c r="T36" s="217"/>
      <c r="U36" s="217"/>
      <c r="V36" s="217"/>
      <c r="W36" s="217"/>
      <c r="X36" s="217"/>
      <c r="Y36" s="217"/>
      <c r="Z36" s="204"/>
      <c r="AA36" s="205"/>
      <c r="AD36" s="6">
        <v>0</v>
      </c>
      <c r="AJ36" s="188"/>
      <c r="AK36" s="188"/>
    </row>
    <row r="37" spans="1:37" ht="14.65" customHeight="1" x14ac:dyDescent="0.15">
      <c r="A37" s="4" t="s">
        <v>45</v>
      </c>
      <c r="D37" s="18"/>
      <c r="E37" s="13"/>
      <c r="F37" s="13"/>
      <c r="G37" s="13"/>
      <c r="H37" s="13" t="s">
        <v>46</v>
      </c>
      <c r="I37" s="13"/>
      <c r="J37" s="13"/>
      <c r="K37" s="12"/>
      <c r="L37" s="12"/>
      <c r="M37" s="12"/>
      <c r="N37" s="12"/>
      <c r="O37" s="12"/>
      <c r="P37" s="204" t="s">
        <v>11</v>
      </c>
      <c r="Q37" s="16"/>
      <c r="R37" s="18"/>
      <c r="S37" s="213"/>
      <c r="T37" s="213"/>
      <c r="U37" s="213"/>
      <c r="V37" s="213"/>
      <c r="W37" s="213"/>
      <c r="X37" s="213"/>
      <c r="Y37" s="213"/>
      <c r="Z37" s="15"/>
      <c r="AA37" s="23"/>
      <c r="AD37" s="6">
        <v>0</v>
      </c>
      <c r="AJ37" s="188"/>
      <c r="AK37" s="188"/>
    </row>
    <row r="38" spans="1:37" ht="14.65" customHeight="1" x14ac:dyDescent="0.15">
      <c r="A38" s="4" t="s">
        <v>340</v>
      </c>
      <c r="D38" s="18"/>
      <c r="E38" s="13"/>
      <c r="F38" s="13"/>
      <c r="G38" s="13"/>
      <c r="H38" s="13" t="s">
        <v>47</v>
      </c>
      <c r="I38" s="13"/>
      <c r="J38" s="13"/>
      <c r="K38" s="12"/>
      <c r="L38" s="12"/>
      <c r="M38" s="12"/>
      <c r="N38" s="12"/>
      <c r="O38" s="12"/>
      <c r="P38" s="204" t="s">
        <v>11</v>
      </c>
      <c r="Q38" s="16"/>
      <c r="R38" s="13"/>
      <c r="S38" s="213"/>
      <c r="T38" s="213"/>
      <c r="U38" s="213"/>
      <c r="V38" s="213"/>
      <c r="W38" s="213"/>
      <c r="X38" s="213"/>
      <c r="Y38" s="213"/>
      <c r="Z38" s="15"/>
      <c r="AA38" s="23"/>
      <c r="AD38" s="6">
        <v>0</v>
      </c>
      <c r="AJ38" s="188"/>
      <c r="AK38" s="188"/>
    </row>
    <row r="39" spans="1:37" ht="14.65" customHeight="1" x14ac:dyDescent="0.15">
      <c r="A39" s="4" t="s">
        <v>48</v>
      </c>
      <c r="D39" s="18"/>
      <c r="E39" s="13"/>
      <c r="F39" s="13"/>
      <c r="G39" s="13"/>
      <c r="H39" s="13" t="s">
        <v>49</v>
      </c>
      <c r="I39" s="13"/>
      <c r="J39" s="13"/>
      <c r="K39" s="12"/>
      <c r="L39" s="12"/>
      <c r="M39" s="12"/>
      <c r="N39" s="12"/>
      <c r="O39" s="12"/>
      <c r="P39" s="204">
        <v>3211</v>
      </c>
      <c r="Q39" s="16"/>
      <c r="R39" s="13"/>
      <c r="S39" s="13"/>
      <c r="T39" s="13"/>
      <c r="U39" s="13"/>
      <c r="V39" s="13"/>
      <c r="W39" s="13"/>
      <c r="X39" s="13"/>
      <c r="Y39" s="12"/>
      <c r="Z39" s="204"/>
      <c r="AA39" s="208"/>
      <c r="AD39" s="6">
        <v>3211405200</v>
      </c>
      <c r="AJ39" s="188"/>
      <c r="AK39" s="188"/>
    </row>
    <row r="40" spans="1:37" ht="14.65" customHeight="1" x14ac:dyDescent="0.15">
      <c r="A40" s="4" t="s">
        <v>50</v>
      </c>
      <c r="D40" s="18"/>
      <c r="E40" s="13"/>
      <c r="F40" s="13"/>
      <c r="G40" s="13" t="s">
        <v>51</v>
      </c>
      <c r="H40" s="13"/>
      <c r="I40" s="13"/>
      <c r="J40" s="13"/>
      <c r="K40" s="12"/>
      <c r="L40" s="12"/>
      <c r="M40" s="12"/>
      <c r="N40" s="12"/>
      <c r="O40" s="12"/>
      <c r="P40" s="204">
        <v>28587</v>
      </c>
      <c r="Q40" s="16"/>
      <c r="R40" s="13"/>
      <c r="S40" s="12"/>
      <c r="T40" s="13"/>
      <c r="U40" s="13"/>
      <c r="V40" s="13"/>
      <c r="W40" s="13"/>
      <c r="X40" s="13"/>
      <c r="Y40" s="12"/>
      <c r="Z40" s="204"/>
      <c r="AA40" s="208"/>
      <c r="AD40" s="6">
        <f>IF(COUNTIF(AD41:AD52,"-")=COUNTA(AD41:AD52),"-",SUM(AD41:AD52))</f>
        <v>28586564910</v>
      </c>
      <c r="AJ40" s="188"/>
      <c r="AK40" s="188"/>
    </row>
    <row r="41" spans="1:37" ht="14.65" customHeight="1" x14ac:dyDescent="0.15">
      <c r="A41" s="4" t="s">
        <v>52</v>
      </c>
      <c r="D41" s="18"/>
      <c r="E41" s="13"/>
      <c r="F41" s="13"/>
      <c r="G41" s="13"/>
      <c r="H41" s="13" t="s">
        <v>10</v>
      </c>
      <c r="I41" s="13"/>
      <c r="J41" s="13"/>
      <c r="K41" s="12"/>
      <c r="L41" s="12"/>
      <c r="M41" s="12"/>
      <c r="N41" s="12"/>
      <c r="O41" s="12"/>
      <c r="P41" s="204">
        <v>4824</v>
      </c>
      <c r="Q41" s="16"/>
      <c r="R41" s="11"/>
      <c r="S41" s="12"/>
      <c r="T41" s="12"/>
      <c r="U41" s="12"/>
      <c r="V41" s="12"/>
      <c r="W41" s="12"/>
      <c r="X41" s="12"/>
      <c r="Y41" s="21"/>
      <c r="Z41" s="204"/>
      <c r="AA41" s="208"/>
      <c r="AD41" s="6">
        <v>4824450372</v>
      </c>
      <c r="AJ41" s="188"/>
      <c r="AK41" s="188"/>
    </row>
    <row r="42" spans="1:37" ht="14.65" customHeight="1" x14ac:dyDescent="0.15">
      <c r="A42" s="4" t="s">
        <v>53</v>
      </c>
      <c r="D42" s="18"/>
      <c r="E42" s="13"/>
      <c r="F42" s="13"/>
      <c r="G42" s="13"/>
      <c r="H42" s="13" t="s">
        <v>13</v>
      </c>
      <c r="I42" s="13"/>
      <c r="J42" s="13"/>
      <c r="K42" s="12"/>
      <c r="L42" s="12"/>
      <c r="M42" s="12"/>
      <c r="N42" s="12"/>
      <c r="O42" s="12"/>
      <c r="P42" s="204" t="s">
        <v>11</v>
      </c>
      <c r="Q42" s="16"/>
      <c r="R42" s="12"/>
      <c r="S42" s="12"/>
      <c r="T42" s="12"/>
      <c r="U42" s="12"/>
      <c r="V42" s="12"/>
      <c r="W42" s="12"/>
      <c r="X42" s="12"/>
      <c r="Y42" s="12"/>
      <c r="Z42" s="204"/>
      <c r="AA42" s="208"/>
      <c r="AD42" s="6">
        <v>0</v>
      </c>
      <c r="AJ42" s="188"/>
      <c r="AK42" s="188"/>
    </row>
    <row r="43" spans="1:37" ht="14.65" customHeight="1" x14ac:dyDescent="0.15">
      <c r="A43" s="4" t="s">
        <v>54</v>
      </c>
      <c r="D43" s="18"/>
      <c r="E43" s="13"/>
      <c r="F43" s="13"/>
      <c r="G43" s="13"/>
      <c r="H43" s="13" t="s">
        <v>19</v>
      </c>
      <c r="I43" s="13"/>
      <c r="J43" s="13"/>
      <c r="K43" s="12"/>
      <c r="L43" s="12"/>
      <c r="M43" s="12"/>
      <c r="N43" s="12"/>
      <c r="O43" s="12"/>
      <c r="P43" s="204">
        <v>544</v>
      </c>
      <c r="Q43" s="16"/>
      <c r="R43" s="22"/>
      <c r="S43" s="22"/>
      <c r="T43" s="22"/>
      <c r="U43" s="22"/>
      <c r="V43" s="22"/>
      <c r="W43" s="22"/>
      <c r="X43" s="22"/>
      <c r="Y43" s="22"/>
      <c r="Z43" s="15"/>
      <c r="AA43" s="23"/>
      <c r="AD43" s="6">
        <v>543867613</v>
      </c>
      <c r="AJ43" s="188"/>
      <c r="AK43" s="188"/>
    </row>
    <row r="44" spans="1:37" ht="14.65" customHeight="1" x14ac:dyDescent="0.15">
      <c r="A44" s="4" t="s">
        <v>55</v>
      </c>
      <c r="D44" s="18"/>
      <c r="E44" s="13"/>
      <c r="F44" s="13"/>
      <c r="G44" s="13"/>
      <c r="H44" s="13" t="s">
        <v>21</v>
      </c>
      <c r="I44" s="13"/>
      <c r="J44" s="13"/>
      <c r="K44" s="12"/>
      <c r="L44" s="12"/>
      <c r="M44" s="12"/>
      <c r="N44" s="12"/>
      <c r="O44" s="12"/>
      <c r="P44" s="204">
        <v>-208</v>
      </c>
      <c r="Q44" s="16"/>
      <c r="R44" s="22"/>
      <c r="S44" s="22"/>
      <c r="T44" s="22"/>
      <c r="U44" s="22"/>
      <c r="V44" s="22"/>
      <c r="W44" s="22"/>
      <c r="X44" s="22"/>
      <c r="Y44" s="22"/>
      <c r="Z44" s="15"/>
      <c r="AA44" s="23"/>
      <c r="AD44" s="6">
        <v>-208148131</v>
      </c>
      <c r="AJ44" s="188"/>
      <c r="AK44" s="188"/>
    </row>
    <row r="45" spans="1:37" ht="14.65" customHeight="1" x14ac:dyDescent="0.15">
      <c r="A45" s="4" t="s">
        <v>56</v>
      </c>
      <c r="D45" s="18"/>
      <c r="E45" s="13"/>
      <c r="F45" s="13"/>
      <c r="G45" s="13"/>
      <c r="H45" s="13" t="s">
        <v>22</v>
      </c>
      <c r="I45" s="13"/>
      <c r="J45" s="13"/>
      <c r="K45" s="12"/>
      <c r="L45" s="12"/>
      <c r="M45" s="12"/>
      <c r="N45" s="12"/>
      <c r="O45" s="12"/>
      <c r="P45" s="204" t="s">
        <v>11</v>
      </c>
      <c r="Q45" s="16"/>
      <c r="R45" s="22"/>
      <c r="S45" s="22"/>
      <c r="T45" s="22"/>
      <c r="U45" s="22"/>
      <c r="V45" s="22"/>
      <c r="W45" s="22"/>
      <c r="X45" s="22"/>
      <c r="Y45" s="22"/>
      <c r="Z45" s="15"/>
      <c r="AA45" s="23"/>
      <c r="AD45" s="6">
        <v>0</v>
      </c>
      <c r="AJ45" s="188"/>
      <c r="AK45" s="188"/>
    </row>
    <row r="46" spans="1:37" ht="14.65" customHeight="1" x14ac:dyDescent="0.15">
      <c r="A46" s="4" t="s">
        <v>57</v>
      </c>
      <c r="D46" s="18"/>
      <c r="E46" s="13"/>
      <c r="F46" s="13"/>
      <c r="G46" s="13"/>
      <c r="H46" s="13" t="s">
        <v>24</v>
      </c>
      <c r="I46" s="13"/>
      <c r="J46" s="13"/>
      <c r="K46" s="12"/>
      <c r="L46" s="12"/>
      <c r="M46" s="12"/>
      <c r="N46" s="12"/>
      <c r="O46" s="12"/>
      <c r="P46" s="204">
        <v>47816</v>
      </c>
      <c r="Q46" s="16"/>
      <c r="R46" s="22"/>
      <c r="S46" s="22"/>
      <c r="T46" s="22"/>
      <c r="U46" s="22"/>
      <c r="V46" s="22"/>
      <c r="W46" s="22"/>
      <c r="X46" s="22"/>
      <c r="Y46" s="22"/>
      <c r="Z46" s="15"/>
      <c r="AA46" s="23"/>
      <c r="AD46" s="6">
        <v>47816010082</v>
      </c>
      <c r="AJ46" s="188"/>
      <c r="AK46" s="188"/>
    </row>
    <row r="47" spans="1:37" ht="14.65" customHeight="1" x14ac:dyDescent="0.15">
      <c r="A47" s="4" t="s">
        <v>58</v>
      </c>
      <c r="D47" s="18"/>
      <c r="E47" s="13"/>
      <c r="F47" s="13"/>
      <c r="G47" s="13"/>
      <c r="H47" s="13" t="s">
        <v>26</v>
      </c>
      <c r="I47" s="13"/>
      <c r="J47" s="13"/>
      <c r="K47" s="12"/>
      <c r="L47" s="12"/>
      <c r="M47" s="12"/>
      <c r="N47" s="12"/>
      <c r="O47" s="12"/>
      <c r="P47" s="204">
        <v>-24419</v>
      </c>
      <c r="Q47" s="16"/>
      <c r="R47" s="22"/>
      <c r="S47" s="22"/>
      <c r="T47" s="22"/>
      <c r="U47" s="22"/>
      <c r="V47" s="22"/>
      <c r="W47" s="22"/>
      <c r="X47" s="22"/>
      <c r="Y47" s="22"/>
      <c r="Z47" s="15"/>
      <c r="AA47" s="23"/>
      <c r="AD47" s="6">
        <v>-24419123866</v>
      </c>
      <c r="AJ47" s="188"/>
      <c r="AK47" s="188"/>
    </row>
    <row r="48" spans="1:37" ht="14.65" customHeight="1" x14ac:dyDescent="0.15">
      <c r="A48" s="4" t="s">
        <v>59</v>
      </c>
      <c r="D48" s="18"/>
      <c r="E48" s="13"/>
      <c r="F48" s="13"/>
      <c r="G48" s="13"/>
      <c r="H48" s="13" t="s">
        <v>27</v>
      </c>
      <c r="I48" s="13"/>
      <c r="J48" s="13"/>
      <c r="K48" s="12"/>
      <c r="L48" s="12"/>
      <c r="M48" s="12"/>
      <c r="N48" s="12"/>
      <c r="O48" s="12"/>
      <c r="P48" s="204" t="s">
        <v>11</v>
      </c>
      <c r="Q48" s="16"/>
      <c r="R48" s="22"/>
      <c r="S48" s="22"/>
      <c r="T48" s="22"/>
      <c r="U48" s="22"/>
      <c r="V48" s="22"/>
      <c r="W48" s="22"/>
      <c r="X48" s="22"/>
      <c r="Y48" s="22"/>
      <c r="Z48" s="15"/>
      <c r="AA48" s="23"/>
      <c r="AD48" s="6">
        <v>0</v>
      </c>
      <c r="AJ48" s="188"/>
      <c r="AK48" s="188"/>
    </row>
    <row r="49" spans="1:37" ht="14.65" customHeight="1" x14ac:dyDescent="0.15">
      <c r="A49" s="4" t="s">
        <v>60</v>
      </c>
      <c r="D49" s="18"/>
      <c r="E49" s="13"/>
      <c r="F49" s="13"/>
      <c r="G49" s="13"/>
      <c r="H49" s="13" t="s">
        <v>44</v>
      </c>
      <c r="I49" s="13"/>
      <c r="J49" s="13"/>
      <c r="K49" s="12"/>
      <c r="L49" s="12"/>
      <c r="M49" s="12"/>
      <c r="N49" s="12"/>
      <c r="O49" s="12"/>
      <c r="P49" s="204" t="s">
        <v>11</v>
      </c>
      <c r="Q49" s="16"/>
      <c r="R49" s="22"/>
      <c r="S49" s="22"/>
      <c r="T49" s="22"/>
      <c r="U49" s="22"/>
      <c r="V49" s="22"/>
      <c r="W49" s="22"/>
      <c r="X49" s="22"/>
      <c r="Y49" s="22"/>
      <c r="Z49" s="15"/>
      <c r="AA49" s="23"/>
      <c r="AD49" s="6">
        <v>0</v>
      </c>
      <c r="AJ49" s="188"/>
      <c r="AK49" s="188"/>
    </row>
    <row r="50" spans="1:37" ht="14.65" customHeight="1" x14ac:dyDescent="0.15">
      <c r="A50" s="4" t="s">
        <v>61</v>
      </c>
      <c r="D50" s="18"/>
      <c r="E50" s="13"/>
      <c r="F50" s="13"/>
      <c r="G50" s="13"/>
      <c r="H50" s="13" t="s">
        <v>46</v>
      </c>
      <c r="I50" s="13"/>
      <c r="J50" s="13"/>
      <c r="K50" s="12"/>
      <c r="L50" s="12"/>
      <c r="M50" s="12"/>
      <c r="N50" s="12"/>
      <c r="O50" s="12"/>
      <c r="P50" s="204" t="s">
        <v>11</v>
      </c>
      <c r="Q50" s="16"/>
      <c r="R50" s="22"/>
      <c r="S50" s="22"/>
      <c r="T50" s="22"/>
      <c r="U50" s="22"/>
      <c r="V50" s="22"/>
      <c r="W50" s="22"/>
      <c r="X50" s="22"/>
      <c r="Y50" s="22"/>
      <c r="Z50" s="15"/>
      <c r="AA50" s="23"/>
      <c r="AD50" s="6">
        <v>0</v>
      </c>
      <c r="AJ50" s="188"/>
      <c r="AK50" s="188"/>
    </row>
    <row r="51" spans="1:37" ht="14.65" customHeight="1" x14ac:dyDescent="0.15">
      <c r="A51" s="4" t="s">
        <v>62</v>
      </c>
      <c r="D51" s="18"/>
      <c r="E51" s="13"/>
      <c r="F51" s="13"/>
      <c r="G51" s="13"/>
      <c r="H51" s="13" t="s">
        <v>47</v>
      </c>
      <c r="I51" s="13"/>
      <c r="J51" s="13"/>
      <c r="K51" s="12"/>
      <c r="L51" s="12"/>
      <c r="M51" s="12"/>
      <c r="N51" s="12"/>
      <c r="O51" s="12"/>
      <c r="P51" s="204" t="s">
        <v>11</v>
      </c>
      <c r="Q51" s="16"/>
      <c r="R51" s="22"/>
      <c r="S51" s="22"/>
      <c r="T51" s="22"/>
      <c r="U51" s="22"/>
      <c r="V51" s="22"/>
      <c r="W51" s="22"/>
      <c r="X51" s="22"/>
      <c r="Y51" s="22"/>
      <c r="Z51" s="15"/>
      <c r="AA51" s="23"/>
      <c r="AD51" s="6">
        <v>0</v>
      </c>
      <c r="AJ51" s="188"/>
      <c r="AK51" s="188"/>
    </row>
    <row r="52" spans="1:37" ht="14.65" customHeight="1" x14ac:dyDescent="0.15">
      <c r="A52" s="4" t="s">
        <v>63</v>
      </c>
      <c r="D52" s="18"/>
      <c r="E52" s="13"/>
      <c r="F52" s="13"/>
      <c r="G52" s="13"/>
      <c r="H52" s="13" t="s">
        <v>49</v>
      </c>
      <c r="I52" s="13"/>
      <c r="J52" s="13"/>
      <c r="K52" s="12"/>
      <c r="L52" s="12"/>
      <c r="M52" s="12"/>
      <c r="N52" s="12"/>
      <c r="O52" s="12"/>
      <c r="P52" s="204">
        <v>30</v>
      </c>
      <c r="Q52" s="16"/>
      <c r="R52" s="22"/>
      <c r="S52" s="22"/>
      <c r="T52" s="22"/>
      <c r="U52" s="22"/>
      <c r="V52" s="22"/>
      <c r="W52" s="22"/>
      <c r="X52" s="22"/>
      <c r="Y52" s="22"/>
      <c r="Z52" s="15"/>
      <c r="AA52" s="23"/>
      <c r="AD52" s="6">
        <v>29508840</v>
      </c>
      <c r="AJ52" s="188"/>
      <c r="AK52" s="188"/>
    </row>
    <row r="53" spans="1:37" ht="14.65" customHeight="1" x14ac:dyDescent="0.15">
      <c r="A53" s="4" t="s">
        <v>64</v>
      </c>
      <c r="D53" s="18"/>
      <c r="E53" s="13"/>
      <c r="F53" s="13"/>
      <c r="G53" s="13" t="s">
        <v>65</v>
      </c>
      <c r="H53" s="19"/>
      <c r="I53" s="19"/>
      <c r="J53" s="19"/>
      <c r="K53" s="20"/>
      <c r="L53" s="20"/>
      <c r="M53" s="20"/>
      <c r="N53" s="20"/>
      <c r="O53" s="20"/>
      <c r="P53" s="204">
        <v>3415</v>
      </c>
      <c r="Q53" s="16"/>
      <c r="R53" s="22"/>
      <c r="S53" s="22"/>
      <c r="T53" s="22"/>
      <c r="U53" s="22"/>
      <c r="V53" s="22"/>
      <c r="W53" s="22"/>
      <c r="X53" s="22"/>
      <c r="Y53" s="22"/>
      <c r="Z53" s="15"/>
      <c r="AA53" s="23"/>
      <c r="AD53" s="6">
        <v>3415498548</v>
      </c>
      <c r="AJ53" s="188"/>
      <c r="AK53" s="188"/>
    </row>
    <row r="54" spans="1:37" ht="14.65" customHeight="1" x14ac:dyDescent="0.15">
      <c r="A54" s="4" t="s">
        <v>66</v>
      </c>
      <c r="D54" s="18"/>
      <c r="E54" s="13"/>
      <c r="F54" s="13"/>
      <c r="G54" s="13" t="s">
        <v>67</v>
      </c>
      <c r="H54" s="19"/>
      <c r="I54" s="19"/>
      <c r="J54" s="19"/>
      <c r="K54" s="20"/>
      <c r="L54" s="20"/>
      <c r="M54" s="20"/>
      <c r="N54" s="20"/>
      <c r="O54" s="20"/>
      <c r="P54" s="204">
        <v>-2704</v>
      </c>
      <c r="Q54" s="16"/>
      <c r="R54" s="22"/>
      <c r="S54" s="22"/>
      <c r="T54" s="22"/>
      <c r="U54" s="22"/>
      <c r="V54" s="22"/>
      <c r="W54" s="22"/>
      <c r="X54" s="22"/>
      <c r="Y54" s="22"/>
      <c r="Z54" s="15"/>
      <c r="AA54" s="23"/>
      <c r="AD54" s="6">
        <v>-2704423648</v>
      </c>
      <c r="AJ54" s="188"/>
      <c r="AK54" s="188"/>
    </row>
    <row r="55" spans="1:37" ht="14.65" customHeight="1" x14ac:dyDescent="0.15">
      <c r="A55" s="4">
        <v>1305000</v>
      </c>
      <c r="D55" s="18"/>
      <c r="E55" s="13"/>
      <c r="F55" s="13"/>
      <c r="G55" s="13" t="s">
        <v>68</v>
      </c>
      <c r="H55" s="19"/>
      <c r="I55" s="19"/>
      <c r="J55" s="19"/>
      <c r="K55" s="20"/>
      <c r="L55" s="20"/>
      <c r="M55" s="20"/>
      <c r="N55" s="20"/>
      <c r="O55" s="20"/>
      <c r="P55" s="204" t="s">
        <v>11</v>
      </c>
      <c r="Q55" s="16"/>
      <c r="R55" s="22"/>
      <c r="S55" s="22"/>
      <c r="T55" s="22"/>
      <c r="U55" s="22"/>
      <c r="V55" s="22"/>
      <c r="W55" s="22"/>
      <c r="X55" s="22"/>
      <c r="Y55" s="22"/>
      <c r="Z55" s="15"/>
      <c r="AA55" s="23"/>
      <c r="AD55" s="6">
        <v>0</v>
      </c>
      <c r="AJ55" s="188"/>
      <c r="AK55" s="188"/>
    </row>
    <row r="56" spans="1:37" ht="14.65" customHeight="1" x14ac:dyDescent="0.15">
      <c r="A56" s="4" t="s">
        <v>69</v>
      </c>
      <c r="D56" s="18"/>
      <c r="E56" s="13"/>
      <c r="F56" s="13" t="s">
        <v>70</v>
      </c>
      <c r="G56" s="13"/>
      <c r="H56" s="19"/>
      <c r="I56" s="19"/>
      <c r="J56" s="19"/>
      <c r="K56" s="20"/>
      <c r="L56" s="20"/>
      <c r="M56" s="20"/>
      <c r="N56" s="20"/>
      <c r="O56" s="20"/>
      <c r="P56" s="204">
        <v>19</v>
      </c>
      <c r="Q56" s="16"/>
      <c r="R56" s="22"/>
      <c r="S56" s="22"/>
      <c r="T56" s="22"/>
      <c r="U56" s="22"/>
      <c r="V56" s="22"/>
      <c r="W56" s="22"/>
      <c r="X56" s="22"/>
      <c r="Y56" s="22"/>
      <c r="Z56" s="15"/>
      <c r="AA56" s="23"/>
      <c r="AD56" s="6">
        <f>IF(COUNTIF(AD57:AD58,"-")=COUNTA(AD57:AD58),"-",SUM(AD57:AD58))</f>
        <v>19150654</v>
      </c>
      <c r="AJ56" s="188"/>
      <c r="AK56" s="188"/>
    </row>
    <row r="57" spans="1:37" ht="14.65" customHeight="1" x14ac:dyDescent="0.15">
      <c r="A57" s="4" t="s">
        <v>71</v>
      </c>
      <c r="D57" s="18"/>
      <c r="E57" s="13"/>
      <c r="F57" s="13"/>
      <c r="G57" s="13" t="s">
        <v>72</v>
      </c>
      <c r="H57" s="13"/>
      <c r="I57" s="13"/>
      <c r="J57" s="13"/>
      <c r="K57" s="12"/>
      <c r="L57" s="12"/>
      <c r="M57" s="12"/>
      <c r="N57" s="12"/>
      <c r="O57" s="12"/>
      <c r="P57" s="204">
        <v>0</v>
      </c>
      <c r="Q57" s="16"/>
      <c r="R57" s="22"/>
      <c r="S57" s="22"/>
      <c r="T57" s="22"/>
      <c r="U57" s="22"/>
      <c r="V57" s="22"/>
      <c r="W57" s="22"/>
      <c r="X57" s="22"/>
      <c r="Y57" s="22"/>
      <c r="Z57" s="15"/>
      <c r="AA57" s="23"/>
      <c r="AD57" s="6">
        <v>214726</v>
      </c>
      <c r="AJ57" s="188"/>
      <c r="AK57" s="188"/>
    </row>
    <row r="58" spans="1:37" ht="14.65" customHeight="1" x14ac:dyDescent="0.15">
      <c r="A58" s="4" t="s">
        <v>73</v>
      </c>
      <c r="D58" s="18"/>
      <c r="E58" s="13"/>
      <c r="F58" s="13"/>
      <c r="G58" s="13" t="s">
        <v>44</v>
      </c>
      <c r="H58" s="13"/>
      <c r="I58" s="13"/>
      <c r="J58" s="13"/>
      <c r="K58" s="12"/>
      <c r="L58" s="12"/>
      <c r="M58" s="12"/>
      <c r="N58" s="12"/>
      <c r="O58" s="12"/>
      <c r="P58" s="204">
        <v>19</v>
      </c>
      <c r="Q58" s="16"/>
      <c r="R58" s="22"/>
      <c r="S58" s="22"/>
      <c r="T58" s="22"/>
      <c r="U58" s="22"/>
      <c r="V58" s="22"/>
      <c r="W58" s="22"/>
      <c r="X58" s="22"/>
      <c r="Y58" s="22"/>
      <c r="Z58" s="15"/>
      <c r="AA58" s="23"/>
      <c r="AD58" s="6">
        <v>18935928</v>
      </c>
      <c r="AJ58" s="188"/>
      <c r="AK58" s="188"/>
    </row>
    <row r="59" spans="1:37" ht="14.65" customHeight="1" x14ac:dyDescent="0.15">
      <c r="A59" s="4" t="s">
        <v>74</v>
      </c>
      <c r="D59" s="18"/>
      <c r="E59" s="13"/>
      <c r="F59" s="13" t="s">
        <v>75</v>
      </c>
      <c r="G59" s="13"/>
      <c r="H59" s="13"/>
      <c r="I59" s="13"/>
      <c r="J59" s="13"/>
      <c r="K59" s="13"/>
      <c r="L59" s="12"/>
      <c r="M59" s="12"/>
      <c r="N59" s="12"/>
      <c r="O59" s="12"/>
      <c r="P59" s="204">
        <v>5777</v>
      </c>
      <c r="Q59" s="16"/>
      <c r="R59" s="22"/>
      <c r="S59" s="22"/>
      <c r="T59" s="22"/>
      <c r="U59" s="22"/>
      <c r="V59" s="22"/>
      <c r="W59" s="22"/>
      <c r="X59" s="22"/>
      <c r="Y59" s="22"/>
      <c r="Z59" s="15"/>
      <c r="AA59" s="23"/>
      <c r="AD59" s="6">
        <f>IF(COUNTIF(AD60:AD70,"-")=COUNTA(AD60:AD70),"-",SUM(AD60,AD64:AD66,AD69:AD70))</f>
        <v>10789491822</v>
      </c>
      <c r="AJ59" s="188"/>
      <c r="AK59" s="188"/>
    </row>
    <row r="60" spans="1:37" ht="14.65" customHeight="1" x14ac:dyDescent="0.15">
      <c r="A60" s="4" t="s">
        <v>76</v>
      </c>
      <c r="D60" s="18"/>
      <c r="E60" s="13"/>
      <c r="F60" s="13"/>
      <c r="G60" s="13" t="s">
        <v>77</v>
      </c>
      <c r="H60" s="13"/>
      <c r="I60" s="13"/>
      <c r="J60" s="13"/>
      <c r="K60" s="13"/>
      <c r="L60" s="12"/>
      <c r="M60" s="12"/>
      <c r="N60" s="12"/>
      <c r="O60" s="12"/>
      <c r="P60" s="204">
        <v>4208</v>
      </c>
      <c r="Q60" s="16"/>
      <c r="R60" s="22"/>
      <c r="S60" s="22"/>
      <c r="T60" s="22"/>
      <c r="U60" s="22"/>
      <c r="V60" s="22"/>
      <c r="W60" s="22"/>
      <c r="X60" s="22"/>
      <c r="Y60" s="22"/>
      <c r="Z60" s="15"/>
      <c r="AA60" s="23"/>
      <c r="AD60" s="6">
        <f>IF(COUNTIF(AD61:AD63,"-")=COUNTA(AD61:AD63),"-",SUM(AD61:AD63))</f>
        <v>9221106232</v>
      </c>
      <c r="AJ60" s="188"/>
      <c r="AK60" s="188"/>
    </row>
    <row r="61" spans="1:37" ht="14.65" customHeight="1" x14ac:dyDescent="0.15">
      <c r="A61" s="4" t="s">
        <v>78</v>
      </c>
      <c r="D61" s="18"/>
      <c r="E61" s="13"/>
      <c r="F61" s="13"/>
      <c r="G61" s="13"/>
      <c r="H61" s="13" t="s">
        <v>79</v>
      </c>
      <c r="I61" s="13"/>
      <c r="J61" s="13"/>
      <c r="K61" s="13"/>
      <c r="L61" s="12"/>
      <c r="M61" s="12"/>
      <c r="N61" s="12"/>
      <c r="O61" s="12"/>
      <c r="P61" s="204">
        <v>157</v>
      </c>
      <c r="Q61" s="16"/>
      <c r="R61" s="22"/>
      <c r="S61" s="22"/>
      <c r="T61" s="22"/>
      <c r="U61" s="22"/>
      <c r="V61" s="22"/>
      <c r="W61" s="22"/>
      <c r="X61" s="22"/>
      <c r="Y61" s="22"/>
      <c r="Z61" s="15"/>
      <c r="AA61" s="23"/>
      <c r="AD61" s="6">
        <v>176970000</v>
      </c>
      <c r="AJ61" s="188"/>
      <c r="AK61" s="188"/>
    </row>
    <row r="62" spans="1:37" ht="14.65" customHeight="1" x14ac:dyDescent="0.15">
      <c r="A62" s="4" t="s">
        <v>80</v>
      </c>
      <c r="D62" s="18"/>
      <c r="E62" s="13"/>
      <c r="F62" s="13"/>
      <c r="G62" s="13"/>
      <c r="H62" s="13" t="s">
        <v>81</v>
      </c>
      <c r="I62" s="13"/>
      <c r="J62" s="13"/>
      <c r="K62" s="13"/>
      <c r="L62" s="12"/>
      <c r="M62" s="12"/>
      <c r="N62" s="12"/>
      <c r="O62" s="12"/>
      <c r="P62" s="204">
        <v>4051</v>
      </c>
      <c r="Q62" s="16"/>
      <c r="R62" s="22"/>
      <c r="S62" s="22"/>
      <c r="T62" s="22"/>
      <c r="U62" s="22"/>
      <c r="V62" s="22"/>
      <c r="W62" s="22"/>
      <c r="X62" s="22"/>
      <c r="Y62" s="22"/>
      <c r="Z62" s="15"/>
      <c r="AA62" s="23"/>
      <c r="AD62" s="6">
        <v>9044136232</v>
      </c>
      <c r="AJ62" s="188"/>
      <c r="AK62" s="188"/>
    </row>
    <row r="63" spans="1:37" ht="14.65" customHeight="1" x14ac:dyDescent="0.15">
      <c r="A63" s="4" t="s">
        <v>82</v>
      </c>
      <c r="D63" s="18"/>
      <c r="E63" s="13"/>
      <c r="F63" s="13"/>
      <c r="G63" s="13"/>
      <c r="H63" s="13" t="s">
        <v>44</v>
      </c>
      <c r="I63" s="13"/>
      <c r="J63" s="13"/>
      <c r="K63" s="13"/>
      <c r="L63" s="12"/>
      <c r="M63" s="12"/>
      <c r="N63" s="12"/>
      <c r="O63" s="12"/>
      <c r="P63" s="204" t="s">
        <v>11</v>
      </c>
      <c r="Q63" s="16"/>
      <c r="R63" s="22"/>
      <c r="S63" s="22"/>
      <c r="T63" s="22"/>
      <c r="U63" s="22"/>
      <c r="V63" s="22"/>
      <c r="W63" s="22"/>
      <c r="X63" s="22"/>
      <c r="Y63" s="22"/>
      <c r="Z63" s="15"/>
      <c r="AA63" s="23"/>
      <c r="AD63" s="6">
        <v>0</v>
      </c>
      <c r="AJ63" s="188"/>
      <c r="AK63" s="188"/>
    </row>
    <row r="64" spans="1:37" ht="14.65" customHeight="1" x14ac:dyDescent="0.15">
      <c r="A64" s="4" t="s">
        <v>83</v>
      </c>
      <c r="D64" s="18"/>
      <c r="E64" s="13"/>
      <c r="F64" s="13"/>
      <c r="G64" s="13" t="s">
        <v>84</v>
      </c>
      <c r="H64" s="13"/>
      <c r="I64" s="13"/>
      <c r="J64" s="13"/>
      <c r="K64" s="12"/>
      <c r="L64" s="12"/>
      <c r="M64" s="12"/>
      <c r="N64" s="12"/>
      <c r="O64" s="12"/>
      <c r="P64" s="204">
        <v>881</v>
      </c>
      <c r="Q64" s="16"/>
      <c r="R64" s="22"/>
      <c r="S64" s="22"/>
      <c r="T64" s="22"/>
      <c r="U64" s="22"/>
      <c r="V64" s="22"/>
      <c r="W64" s="22"/>
      <c r="X64" s="22"/>
      <c r="Y64" s="22"/>
      <c r="Z64" s="15"/>
      <c r="AA64" s="23"/>
      <c r="AD64" s="6">
        <v>880676710</v>
      </c>
      <c r="AJ64" s="188"/>
      <c r="AK64" s="188"/>
    </row>
    <row r="65" spans="1:37" ht="14.65" customHeight="1" x14ac:dyDescent="0.15">
      <c r="A65" s="4" t="s">
        <v>85</v>
      </c>
      <c r="D65" s="18"/>
      <c r="E65" s="13"/>
      <c r="F65" s="13"/>
      <c r="G65" s="13" t="s">
        <v>86</v>
      </c>
      <c r="H65" s="13"/>
      <c r="I65" s="13"/>
      <c r="J65" s="13"/>
      <c r="K65" s="12"/>
      <c r="L65" s="12"/>
      <c r="M65" s="12"/>
      <c r="N65" s="12"/>
      <c r="O65" s="12"/>
      <c r="P65" s="204">
        <v>63</v>
      </c>
      <c r="Q65" s="16"/>
      <c r="R65" s="22"/>
      <c r="S65" s="22"/>
      <c r="T65" s="22"/>
      <c r="U65" s="22"/>
      <c r="V65" s="22"/>
      <c r="W65" s="22"/>
      <c r="X65" s="22"/>
      <c r="Y65" s="22"/>
      <c r="Z65" s="15"/>
      <c r="AA65" s="23"/>
      <c r="AD65" s="6">
        <v>62505000</v>
      </c>
      <c r="AJ65" s="188"/>
      <c r="AK65" s="188"/>
    </row>
    <row r="66" spans="1:37" ht="14.65" customHeight="1" x14ac:dyDescent="0.15">
      <c r="A66" s="4" t="s">
        <v>87</v>
      </c>
      <c r="D66" s="18"/>
      <c r="E66" s="13"/>
      <c r="F66" s="13"/>
      <c r="G66" s="13" t="s">
        <v>88</v>
      </c>
      <c r="H66" s="13"/>
      <c r="I66" s="13"/>
      <c r="J66" s="13"/>
      <c r="K66" s="12"/>
      <c r="L66" s="12"/>
      <c r="M66" s="12"/>
      <c r="N66" s="12"/>
      <c r="O66" s="12"/>
      <c r="P66" s="204">
        <v>724</v>
      </c>
      <c r="Q66" s="16"/>
      <c r="R66" s="22"/>
      <c r="S66" s="22"/>
      <c r="T66" s="22"/>
      <c r="U66" s="22"/>
      <c r="V66" s="22"/>
      <c r="W66" s="22"/>
      <c r="X66" s="22"/>
      <c r="Y66" s="22"/>
      <c r="Z66" s="15"/>
      <c r="AA66" s="23"/>
      <c r="AD66" s="6">
        <f>IF(COUNTIF(AD67:AD68,"-")=COUNTA(AD67:AD68),"-",SUM(AD67:AD68))</f>
        <v>724283805</v>
      </c>
      <c r="AJ66" s="188"/>
      <c r="AK66" s="188"/>
    </row>
    <row r="67" spans="1:37" ht="14.65" customHeight="1" x14ac:dyDescent="0.15">
      <c r="A67" s="4" t="s">
        <v>89</v>
      </c>
      <c r="D67" s="18"/>
      <c r="E67" s="13"/>
      <c r="F67" s="13"/>
      <c r="G67" s="13"/>
      <c r="H67" s="13" t="s">
        <v>90</v>
      </c>
      <c r="I67" s="13"/>
      <c r="J67" s="13"/>
      <c r="K67" s="12"/>
      <c r="L67" s="12"/>
      <c r="M67" s="12"/>
      <c r="N67" s="12"/>
      <c r="O67" s="12"/>
      <c r="P67" s="204" t="s">
        <v>11</v>
      </c>
      <c r="Q67" s="16"/>
      <c r="R67" s="22"/>
      <c r="S67" s="22"/>
      <c r="T67" s="22"/>
      <c r="U67" s="22"/>
      <c r="V67" s="22"/>
      <c r="W67" s="22"/>
      <c r="X67" s="22"/>
      <c r="Y67" s="22"/>
      <c r="Z67" s="15"/>
      <c r="AA67" s="23"/>
      <c r="AD67" s="6">
        <v>0</v>
      </c>
      <c r="AJ67" s="188"/>
      <c r="AK67" s="188"/>
    </row>
    <row r="68" spans="1:37" ht="14.65" customHeight="1" x14ac:dyDescent="0.15">
      <c r="A68" s="4" t="s">
        <v>91</v>
      </c>
      <c r="D68" s="18"/>
      <c r="E68" s="12"/>
      <c r="F68" s="13"/>
      <c r="G68" s="13"/>
      <c r="H68" s="13" t="s">
        <v>44</v>
      </c>
      <c r="I68" s="13"/>
      <c r="J68" s="13"/>
      <c r="K68" s="12"/>
      <c r="L68" s="12"/>
      <c r="M68" s="12"/>
      <c r="N68" s="12"/>
      <c r="O68" s="12"/>
      <c r="P68" s="204">
        <v>724</v>
      </c>
      <c r="Q68" s="16"/>
      <c r="R68" s="22"/>
      <c r="S68" s="22"/>
      <c r="T68" s="22"/>
      <c r="U68" s="22"/>
      <c r="V68" s="22"/>
      <c r="W68" s="22"/>
      <c r="X68" s="22"/>
      <c r="Y68" s="22"/>
      <c r="Z68" s="15"/>
      <c r="AA68" s="23"/>
      <c r="AD68" s="6">
        <v>724283805</v>
      </c>
      <c r="AJ68" s="188"/>
      <c r="AK68" s="188"/>
    </row>
    <row r="69" spans="1:37" ht="14.65" customHeight="1" x14ac:dyDescent="0.15">
      <c r="A69" s="4" t="s">
        <v>92</v>
      </c>
      <c r="D69" s="18"/>
      <c r="E69" s="12"/>
      <c r="F69" s="13"/>
      <c r="G69" s="13" t="s">
        <v>44</v>
      </c>
      <c r="H69" s="13"/>
      <c r="I69" s="13"/>
      <c r="J69" s="13"/>
      <c r="K69" s="12"/>
      <c r="L69" s="12"/>
      <c r="M69" s="12"/>
      <c r="N69" s="12"/>
      <c r="O69" s="12"/>
      <c r="P69" s="204">
        <v>0</v>
      </c>
      <c r="Q69" s="16"/>
      <c r="R69" s="22"/>
      <c r="S69" s="22"/>
      <c r="T69" s="22"/>
      <c r="U69" s="22"/>
      <c r="V69" s="22"/>
      <c r="W69" s="22"/>
      <c r="X69" s="22"/>
      <c r="Y69" s="22"/>
      <c r="Z69" s="15"/>
      <c r="AA69" s="23"/>
      <c r="AD69" s="6">
        <v>79310</v>
      </c>
      <c r="AJ69" s="188"/>
      <c r="AK69" s="188"/>
    </row>
    <row r="70" spans="1:37" ht="14.65" customHeight="1" x14ac:dyDescent="0.15">
      <c r="A70" s="4" t="s">
        <v>93</v>
      </c>
      <c r="D70" s="18"/>
      <c r="E70" s="12"/>
      <c r="F70" s="13"/>
      <c r="G70" s="13" t="s">
        <v>94</v>
      </c>
      <c r="H70" s="13"/>
      <c r="I70" s="13"/>
      <c r="J70" s="13"/>
      <c r="K70" s="12"/>
      <c r="L70" s="12"/>
      <c r="M70" s="12"/>
      <c r="N70" s="12"/>
      <c r="O70" s="12"/>
      <c r="P70" s="204">
        <v>-99</v>
      </c>
      <c r="Q70" s="16"/>
      <c r="R70" s="22"/>
      <c r="S70" s="22"/>
      <c r="T70" s="22"/>
      <c r="U70" s="22"/>
      <c r="V70" s="22"/>
      <c r="W70" s="22"/>
      <c r="X70" s="22"/>
      <c r="Y70" s="22"/>
      <c r="Z70" s="15"/>
      <c r="AA70" s="23"/>
      <c r="AD70" s="6">
        <v>-99159235</v>
      </c>
      <c r="AJ70" s="188"/>
      <c r="AK70" s="188"/>
    </row>
    <row r="71" spans="1:37" ht="14.65" customHeight="1" x14ac:dyDescent="0.15">
      <c r="A71" s="4" t="s">
        <v>95</v>
      </c>
      <c r="D71" s="18"/>
      <c r="E71" s="12" t="s">
        <v>96</v>
      </c>
      <c r="F71" s="13"/>
      <c r="G71" s="14"/>
      <c r="H71" s="14"/>
      <c r="I71" s="14"/>
      <c r="J71" s="12"/>
      <c r="K71" s="12"/>
      <c r="L71" s="12"/>
      <c r="M71" s="12"/>
      <c r="N71" s="12"/>
      <c r="O71" s="12"/>
      <c r="P71" s="204">
        <v>7926</v>
      </c>
      <c r="Q71" s="16"/>
      <c r="R71" s="22"/>
      <c r="S71" s="22"/>
      <c r="T71" s="22"/>
      <c r="U71" s="22"/>
      <c r="V71" s="22"/>
      <c r="W71" s="22"/>
      <c r="X71" s="22"/>
      <c r="Y71" s="22"/>
      <c r="Z71" s="15"/>
      <c r="AA71" s="23"/>
      <c r="AD71" s="6">
        <f>IF(COUNTIF(AD72:AD80,"-")=COUNTA(AD72:AD80),"-",SUM(AD72:AD75,AD78:AD80))</f>
        <v>7925763622</v>
      </c>
      <c r="AJ71" s="188"/>
      <c r="AK71" s="188"/>
    </row>
    <row r="72" spans="1:37" ht="14.65" customHeight="1" x14ac:dyDescent="0.15">
      <c r="A72" s="4" t="s">
        <v>97</v>
      </c>
      <c r="D72" s="18"/>
      <c r="E72" s="12"/>
      <c r="F72" s="13" t="s">
        <v>98</v>
      </c>
      <c r="G72" s="14"/>
      <c r="H72" s="14"/>
      <c r="I72" s="14"/>
      <c r="J72" s="12"/>
      <c r="K72" s="12"/>
      <c r="L72" s="12"/>
      <c r="M72" s="12"/>
      <c r="N72" s="12"/>
      <c r="O72" s="12"/>
      <c r="P72" s="204">
        <v>2837</v>
      </c>
      <c r="Q72" s="16"/>
      <c r="R72" s="22"/>
      <c r="S72" s="22"/>
      <c r="T72" s="22"/>
      <c r="U72" s="22"/>
      <c r="V72" s="22"/>
      <c r="W72" s="22"/>
      <c r="X72" s="22"/>
      <c r="Y72" s="22"/>
      <c r="Z72" s="15"/>
      <c r="AA72" s="23"/>
      <c r="AD72" s="6">
        <v>2836994412</v>
      </c>
      <c r="AJ72" s="188"/>
      <c r="AK72" s="188"/>
    </row>
    <row r="73" spans="1:37" ht="14.65" customHeight="1" x14ac:dyDescent="0.15">
      <c r="A73" s="4" t="s">
        <v>99</v>
      </c>
      <c r="D73" s="18"/>
      <c r="E73" s="12"/>
      <c r="F73" s="13" t="s">
        <v>100</v>
      </c>
      <c r="G73" s="13"/>
      <c r="H73" s="19"/>
      <c r="I73" s="13"/>
      <c r="J73" s="13"/>
      <c r="K73" s="12"/>
      <c r="L73" s="12"/>
      <c r="M73" s="12"/>
      <c r="N73" s="12"/>
      <c r="O73" s="12"/>
      <c r="P73" s="204">
        <v>1077</v>
      </c>
      <c r="Q73" s="16"/>
      <c r="R73" s="22"/>
      <c r="S73" s="22"/>
      <c r="T73" s="22"/>
      <c r="U73" s="22"/>
      <c r="V73" s="22"/>
      <c r="W73" s="22"/>
      <c r="X73" s="22"/>
      <c r="Y73" s="22"/>
      <c r="Z73" s="15"/>
      <c r="AA73" s="23"/>
      <c r="AD73" s="6">
        <v>1076764110</v>
      </c>
      <c r="AJ73" s="188"/>
      <c r="AK73" s="188"/>
    </row>
    <row r="74" spans="1:37" ht="14.65" customHeight="1" x14ac:dyDescent="0.15">
      <c r="A74" s="4">
        <v>1500000</v>
      </c>
      <c r="D74" s="18"/>
      <c r="E74" s="12"/>
      <c r="F74" s="13" t="s">
        <v>101</v>
      </c>
      <c r="G74" s="13"/>
      <c r="H74" s="13"/>
      <c r="I74" s="13"/>
      <c r="J74" s="13"/>
      <c r="K74" s="12"/>
      <c r="L74" s="12"/>
      <c r="M74" s="12"/>
      <c r="N74" s="12"/>
      <c r="O74" s="12"/>
      <c r="P74" s="204">
        <v>3</v>
      </c>
      <c r="Q74" s="16"/>
      <c r="R74" s="22"/>
      <c r="S74" s="22"/>
      <c r="T74" s="22"/>
      <c r="U74" s="22"/>
      <c r="V74" s="22"/>
      <c r="W74" s="22"/>
      <c r="X74" s="22"/>
      <c r="Y74" s="22"/>
      <c r="Z74" s="15"/>
      <c r="AA74" s="23"/>
      <c r="AD74" s="6">
        <v>2780000</v>
      </c>
      <c r="AJ74" s="188"/>
      <c r="AK74" s="188"/>
    </row>
    <row r="75" spans="1:37" ht="14.65" customHeight="1" x14ac:dyDescent="0.15">
      <c r="A75" s="4" t="s">
        <v>102</v>
      </c>
      <c r="D75" s="18"/>
      <c r="E75" s="13"/>
      <c r="F75" s="13" t="s">
        <v>88</v>
      </c>
      <c r="G75" s="13"/>
      <c r="H75" s="19"/>
      <c r="I75" s="13"/>
      <c r="J75" s="13"/>
      <c r="K75" s="12"/>
      <c r="L75" s="12"/>
      <c r="M75" s="12"/>
      <c r="N75" s="12"/>
      <c r="O75" s="12"/>
      <c r="P75" s="204">
        <v>618</v>
      </c>
      <c r="Q75" s="16"/>
      <c r="R75" s="22"/>
      <c r="S75" s="22"/>
      <c r="T75" s="22"/>
      <c r="U75" s="22"/>
      <c r="V75" s="22"/>
      <c r="W75" s="22"/>
      <c r="X75" s="22"/>
      <c r="Y75" s="22"/>
      <c r="Z75" s="15"/>
      <c r="AA75" s="23"/>
      <c r="AD75" s="6">
        <f>IF(COUNTIF(AD76:AD77,"-")=COUNTA(AD76:AD77),"-",SUM(AD76:AD77))</f>
        <v>618010773</v>
      </c>
      <c r="AJ75" s="188"/>
      <c r="AK75" s="188"/>
    </row>
    <row r="76" spans="1:37" ht="14.65" customHeight="1" x14ac:dyDescent="0.15">
      <c r="A76" s="4" t="s">
        <v>103</v>
      </c>
      <c r="D76" s="18"/>
      <c r="E76" s="13"/>
      <c r="F76" s="13"/>
      <c r="G76" s="13" t="s">
        <v>104</v>
      </c>
      <c r="H76" s="13"/>
      <c r="I76" s="13"/>
      <c r="J76" s="13"/>
      <c r="K76" s="12"/>
      <c r="L76" s="12"/>
      <c r="M76" s="12"/>
      <c r="N76" s="12"/>
      <c r="O76" s="12"/>
      <c r="P76" s="204">
        <v>617</v>
      </c>
      <c r="Q76" s="16"/>
      <c r="R76" s="22"/>
      <c r="S76" s="22"/>
      <c r="T76" s="22"/>
      <c r="U76" s="22"/>
      <c r="V76" s="22"/>
      <c r="W76" s="22"/>
      <c r="X76" s="22"/>
      <c r="Y76" s="22"/>
      <c r="Z76" s="15"/>
      <c r="AA76" s="23"/>
      <c r="AD76" s="6">
        <v>617455615</v>
      </c>
      <c r="AJ76" s="188"/>
      <c r="AK76" s="188"/>
    </row>
    <row r="77" spans="1:37" ht="14.65" customHeight="1" x14ac:dyDescent="0.15">
      <c r="A77" s="4" t="s">
        <v>105</v>
      </c>
      <c r="D77" s="18"/>
      <c r="E77" s="13"/>
      <c r="F77" s="13"/>
      <c r="G77" s="13" t="s">
        <v>90</v>
      </c>
      <c r="H77" s="13"/>
      <c r="I77" s="13"/>
      <c r="J77" s="13"/>
      <c r="K77" s="12"/>
      <c r="L77" s="12"/>
      <c r="M77" s="12"/>
      <c r="N77" s="12"/>
      <c r="O77" s="12"/>
      <c r="P77" s="204">
        <v>1</v>
      </c>
      <c r="Q77" s="16"/>
      <c r="R77" s="22"/>
      <c r="S77" s="22"/>
      <c r="T77" s="22"/>
      <c r="U77" s="22"/>
      <c r="V77" s="22"/>
      <c r="W77" s="22"/>
      <c r="X77" s="22"/>
      <c r="Y77" s="22"/>
      <c r="Z77" s="15"/>
      <c r="AA77" s="23"/>
      <c r="AD77" s="6">
        <v>555158</v>
      </c>
      <c r="AJ77" s="188"/>
      <c r="AK77" s="188"/>
    </row>
    <row r="78" spans="1:37" ht="14.65" customHeight="1" x14ac:dyDescent="0.15">
      <c r="A78" s="4" t="s">
        <v>106</v>
      </c>
      <c r="D78" s="18"/>
      <c r="E78" s="13"/>
      <c r="F78" s="13" t="s">
        <v>107</v>
      </c>
      <c r="G78" s="13"/>
      <c r="H78" s="13"/>
      <c r="I78" s="13"/>
      <c r="J78" s="13"/>
      <c r="K78" s="12"/>
      <c r="L78" s="12"/>
      <c r="M78" s="12"/>
      <c r="N78" s="12"/>
      <c r="O78" s="12"/>
      <c r="P78" s="204">
        <v>3396</v>
      </c>
      <c r="Q78" s="16"/>
      <c r="R78" s="22"/>
      <c r="S78" s="22"/>
      <c r="T78" s="22"/>
      <c r="U78" s="22"/>
      <c r="V78" s="22"/>
      <c r="W78" s="22"/>
      <c r="X78" s="22"/>
      <c r="Y78" s="22"/>
      <c r="Z78" s="15"/>
      <c r="AA78" s="23"/>
      <c r="AD78" s="6">
        <v>3395623593</v>
      </c>
      <c r="AJ78" s="188"/>
      <c r="AK78" s="188"/>
    </row>
    <row r="79" spans="1:37" ht="14.65" customHeight="1" x14ac:dyDescent="0.15">
      <c r="A79" s="4" t="s">
        <v>108</v>
      </c>
      <c r="D79" s="18"/>
      <c r="E79" s="13"/>
      <c r="F79" s="13" t="s">
        <v>44</v>
      </c>
      <c r="G79" s="13"/>
      <c r="H79" s="19"/>
      <c r="I79" s="13"/>
      <c r="J79" s="13"/>
      <c r="K79" s="12"/>
      <c r="L79" s="12"/>
      <c r="M79" s="12"/>
      <c r="N79" s="12"/>
      <c r="O79" s="12"/>
      <c r="P79" s="204">
        <v>23</v>
      </c>
      <c r="Q79" s="16"/>
      <c r="R79" s="22"/>
      <c r="S79" s="22"/>
      <c r="T79" s="22"/>
      <c r="U79" s="22"/>
      <c r="V79" s="22"/>
      <c r="W79" s="22"/>
      <c r="X79" s="22"/>
      <c r="Y79" s="22"/>
      <c r="Z79" s="15"/>
      <c r="AA79" s="23"/>
      <c r="AD79" s="6">
        <v>23155116</v>
      </c>
      <c r="AJ79" s="188"/>
      <c r="AK79" s="188"/>
    </row>
    <row r="80" spans="1:37" ht="14.65" customHeight="1" x14ac:dyDescent="0.15">
      <c r="A80" s="4" t="s">
        <v>109</v>
      </c>
      <c r="D80" s="18"/>
      <c r="E80" s="13"/>
      <c r="F80" s="22" t="s">
        <v>94</v>
      </c>
      <c r="G80" s="13"/>
      <c r="H80" s="13"/>
      <c r="I80" s="13"/>
      <c r="J80" s="13"/>
      <c r="K80" s="12"/>
      <c r="L80" s="12"/>
      <c r="M80" s="12"/>
      <c r="N80" s="12"/>
      <c r="O80" s="12"/>
      <c r="P80" s="204">
        <v>-28</v>
      </c>
      <c r="Q80" s="16"/>
      <c r="R80" s="218"/>
      <c r="S80" s="219"/>
      <c r="T80" s="219"/>
      <c r="U80" s="219"/>
      <c r="V80" s="219"/>
      <c r="W80" s="219"/>
      <c r="X80" s="219"/>
      <c r="Y80" s="220"/>
      <c r="Z80" s="24"/>
      <c r="AA80" s="25"/>
      <c r="AD80" s="6">
        <v>-27564382</v>
      </c>
      <c r="AJ80" s="188"/>
      <c r="AK80" s="188"/>
    </row>
    <row r="81" spans="1:37" ht="16.5" customHeight="1" thickBot="1" x14ac:dyDescent="0.2">
      <c r="A81" s="4">
        <v>1565000</v>
      </c>
      <c r="B81" s="4" t="s">
        <v>140</v>
      </c>
      <c r="D81" s="18"/>
      <c r="E81" s="13" t="s">
        <v>110</v>
      </c>
      <c r="F81" s="13"/>
      <c r="G81" s="13"/>
      <c r="H81" s="13"/>
      <c r="I81" s="13"/>
      <c r="J81" s="13"/>
      <c r="K81" s="12"/>
      <c r="L81" s="12"/>
      <c r="M81" s="12"/>
      <c r="N81" s="12"/>
      <c r="O81" s="12"/>
      <c r="P81" s="204">
        <v>2</v>
      </c>
      <c r="Q81" s="16"/>
      <c r="R81" s="221" t="s">
        <v>141</v>
      </c>
      <c r="S81" s="222"/>
      <c r="T81" s="222"/>
      <c r="U81" s="222"/>
      <c r="V81" s="222"/>
      <c r="W81" s="222"/>
      <c r="X81" s="222"/>
      <c r="Y81" s="223"/>
      <c r="Z81" s="300">
        <v>50892</v>
      </c>
      <c r="AA81" s="209"/>
      <c r="AD81" s="6">
        <v>2406700</v>
      </c>
      <c r="AE81" s="6">
        <f>IF(AND(AE31="-",AE32="-",AE33="-"),"-",SUM(AE31,AE32,AE33))</f>
        <v>58418053369</v>
      </c>
      <c r="AJ81" s="188"/>
      <c r="AK81" s="188"/>
    </row>
    <row r="82" spans="1:37" ht="14.65" customHeight="1" thickBot="1" x14ac:dyDescent="0.2">
      <c r="A82" s="4" t="s">
        <v>1</v>
      </c>
      <c r="B82" s="4" t="s">
        <v>111</v>
      </c>
      <c r="D82" s="224" t="s">
        <v>2</v>
      </c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6"/>
      <c r="P82" s="301">
        <v>91495</v>
      </c>
      <c r="Q82" s="210"/>
      <c r="R82" s="227" t="s">
        <v>341</v>
      </c>
      <c r="S82" s="228"/>
      <c r="T82" s="228"/>
      <c r="U82" s="228"/>
      <c r="V82" s="228"/>
      <c r="W82" s="228"/>
      <c r="X82" s="228"/>
      <c r="Y82" s="229"/>
      <c r="Z82" s="301">
        <v>91495</v>
      </c>
      <c r="AA82" s="211"/>
      <c r="AD82" s="6">
        <f>IF(AND(AD14="-",AD71="-",AD81="-"),"-",SUM(AD14,AD71,AD81))</f>
        <v>96508203051</v>
      </c>
      <c r="AE82" s="6">
        <f>IF(AND(AE29="-",AE81="-"),"-",SUM(AE29,AE81))</f>
        <v>99021414506</v>
      </c>
      <c r="AJ82" s="188"/>
      <c r="AK82" s="188"/>
    </row>
    <row r="83" spans="1:37" ht="9.75" customHeight="1" x14ac:dyDescent="0.15"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Z83" s="12"/>
      <c r="AA83" s="12"/>
    </row>
    <row r="84" spans="1:37" ht="14.65" customHeight="1" x14ac:dyDescent="0.15">
      <c r="D84" s="10"/>
      <c r="E84" s="212" t="s">
        <v>342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Z84" s="26"/>
      <c r="AA84" s="26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6:Y36"/>
    <mergeCell ref="R80:Y80"/>
    <mergeCell ref="R81:Y81"/>
    <mergeCell ref="D82:O82"/>
    <mergeCell ref="R82:Y82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J49"/>
  <sheetViews>
    <sheetView topLeftCell="B1" zoomScale="85" zoomScaleNormal="85" zoomScaleSheetLayoutView="100" workbookViewId="0">
      <selection activeCell="C9" sqref="C9:O9"/>
    </sheetView>
  </sheetViews>
  <sheetFormatPr defaultColWidth="9" defaultRowHeight="13.5" x14ac:dyDescent="0.15"/>
  <cols>
    <col min="1" max="1" width="0" style="29" hidden="1" customWidth="1"/>
    <col min="2" max="2" width="0.625" style="3" customWidth="1"/>
    <col min="3" max="3" width="1.25" style="59" customWidth="1"/>
    <col min="4" max="12" width="2.125" style="59" customWidth="1"/>
    <col min="13" max="13" width="18.375" style="59" customWidth="1"/>
    <col min="14" max="14" width="21.625" style="59" customWidth="1"/>
    <col min="15" max="15" width="2.5" style="59" customWidth="1"/>
    <col min="16" max="16" width="0.625" style="59" customWidth="1"/>
    <col min="17" max="17" width="9" style="3"/>
    <col min="18" max="18" width="0" style="3" hidden="1" customWidth="1"/>
    <col min="19" max="16384" width="9" style="3"/>
  </cols>
  <sheetData>
    <row r="1" spans="1:36" x14ac:dyDescent="0.15">
      <c r="C1" s="59" t="s">
        <v>353</v>
      </c>
    </row>
    <row r="2" spans="1:36" x14ac:dyDescent="0.15">
      <c r="C2" s="59" t="s">
        <v>354</v>
      </c>
    </row>
    <row r="3" spans="1:36" x14ac:dyDescent="0.15">
      <c r="C3" s="59" t="s">
        <v>355</v>
      </c>
    </row>
    <row r="4" spans="1:36" x14ac:dyDescent="0.15">
      <c r="C4" s="59" t="s">
        <v>356</v>
      </c>
    </row>
    <row r="5" spans="1:36" x14ac:dyDescent="0.15">
      <c r="C5" s="59" t="s">
        <v>357</v>
      </c>
    </row>
    <row r="6" spans="1:36" x14ac:dyDescent="0.15">
      <c r="C6" s="59" t="s">
        <v>358</v>
      </c>
    </row>
    <row r="7" spans="1:36" x14ac:dyDescent="0.15">
      <c r="C7" s="59" t="s">
        <v>359</v>
      </c>
    </row>
    <row r="8" spans="1:36" x14ac:dyDescent="0.15">
      <c r="A8" s="1"/>
      <c r="C8" s="27"/>
      <c r="D8" s="27"/>
      <c r="E8" s="27"/>
      <c r="F8" s="27"/>
      <c r="G8" s="27"/>
      <c r="H8" s="27"/>
      <c r="I8" s="27"/>
      <c r="J8" s="2"/>
      <c r="K8" s="2"/>
      <c r="L8" s="2"/>
      <c r="M8" s="2"/>
      <c r="N8" s="2"/>
      <c r="O8" s="2"/>
      <c r="P8" s="28"/>
    </row>
    <row r="9" spans="1:36" ht="24" x14ac:dyDescent="0.2">
      <c r="C9" s="235" t="s">
        <v>361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30"/>
    </row>
    <row r="10" spans="1:36" ht="17.25" x14ac:dyDescent="0.2">
      <c r="C10" s="236" t="s">
        <v>362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30"/>
    </row>
    <row r="11" spans="1:36" ht="17.25" x14ac:dyDescent="0.2">
      <c r="C11" s="236" t="s">
        <v>363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30"/>
    </row>
    <row r="12" spans="1:36" ht="18" thickBot="1" x14ac:dyDescent="0.25"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2"/>
      <c r="N12" s="30"/>
      <c r="O12" s="32" t="s">
        <v>360</v>
      </c>
      <c r="P12" s="30"/>
    </row>
    <row r="13" spans="1:36" ht="18" thickBot="1" x14ac:dyDescent="0.25">
      <c r="A13" s="29" t="s">
        <v>329</v>
      </c>
      <c r="C13" s="237" t="s">
        <v>0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9" t="s">
        <v>331</v>
      </c>
      <c r="O13" s="240"/>
      <c r="P13" s="30"/>
    </row>
    <row r="14" spans="1:36" x14ac:dyDescent="0.15">
      <c r="A14" s="29" t="s">
        <v>150</v>
      </c>
      <c r="C14" s="33"/>
      <c r="D14" s="34" t="s">
        <v>151</v>
      </c>
      <c r="E14" s="34"/>
      <c r="F14" s="35"/>
      <c r="G14" s="34"/>
      <c r="H14" s="34"/>
      <c r="I14" s="34"/>
      <c r="J14" s="34"/>
      <c r="K14" s="35"/>
      <c r="L14" s="35"/>
      <c r="M14" s="35"/>
      <c r="N14" s="36">
        <v>37941</v>
      </c>
      <c r="O14" s="37" t="s">
        <v>364</v>
      </c>
      <c r="P14" s="38"/>
      <c r="R14" s="3">
        <f>IF(AND(R15="-",R30="-"),"-",SUM(R15,R30))</f>
        <v>37940608632</v>
      </c>
      <c r="AJ14" s="185"/>
    </row>
    <row r="15" spans="1:36" x14ac:dyDescent="0.15">
      <c r="A15" s="29" t="s">
        <v>152</v>
      </c>
      <c r="C15" s="33"/>
      <c r="D15" s="34"/>
      <c r="E15" s="34" t="s">
        <v>153</v>
      </c>
      <c r="F15" s="34"/>
      <c r="G15" s="34"/>
      <c r="H15" s="34"/>
      <c r="I15" s="34"/>
      <c r="J15" s="34"/>
      <c r="K15" s="35"/>
      <c r="L15" s="35"/>
      <c r="M15" s="35"/>
      <c r="N15" s="36">
        <v>11978</v>
      </c>
      <c r="O15" s="39"/>
      <c r="P15" s="38"/>
      <c r="R15" s="3">
        <f>IF(COUNTIF(R16:R29,"-")=COUNTA(R16:R29),"-",SUM(R16,R21,R26))</f>
        <v>11977702287</v>
      </c>
      <c r="AJ15" s="185"/>
    </row>
    <row r="16" spans="1:36" x14ac:dyDescent="0.15">
      <c r="A16" s="29" t="s">
        <v>154</v>
      </c>
      <c r="C16" s="33"/>
      <c r="D16" s="34"/>
      <c r="E16" s="34"/>
      <c r="F16" s="34" t="s">
        <v>155</v>
      </c>
      <c r="G16" s="34"/>
      <c r="H16" s="34"/>
      <c r="I16" s="34"/>
      <c r="J16" s="34"/>
      <c r="K16" s="35"/>
      <c r="L16" s="35"/>
      <c r="M16" s="35"/>
      <c r="N16" s="36">
        <v>4392</v>
      </c>
      <c r="O16" s="39" t="s">
        <v>364</v>
      </c>
      <c r="P16" s="38"/>
      <c r="R16" s="3">
        <f>IF(COUNTIF(R17:R20,"-")=COUNTA(R17:R20),"-",SUM(R17:R20))</f>
        <v>4391989732</v>
      </c>
      <c r="AJ16" s="185"/>
    </row>
    <row r="17" spans="1:36" x14ac:dyDescent="0.15">
      <c r="A17" s="29" t="s">
        <v>156</v>
      </c>
      <c r="C17" s="33"/>
      <c r="D17" s="34"/>
      <c r="E17" s="34"/>
      <c r="F17" s="34"/>
      <c r="G17" s="34" t="s">
        <v>157</v>
      </c>
      <c r="H17" s="34"/>
      <c r="I17" s="34"/>
      <c r="J17" s="34"/>
      <c r="K17" s="35"/>
      <c r="L17" s="35"/>
      <c r="M17" s="35"/>
      <c r="N17" s="36">
        <v>3574</v>
      </c>
      <c r="O17" s="39"/>
      <c r="P17" s="38"/>
      <c r="R17" s="3">
        <v>3574137962</v>
      </c>
      <c r="AJ17" s="185"/>
    </row>
    <row r="18" spans="1:36" x14ac:dyDescent="0.15">
      <c r="A18" s="29" t="s">
        <v>158</v>
      </c>
      <c r="C18" s="33"/>
      <c r="D18" s="34"/>
      <c r="E18" s="34"/>
      <c r="F18" s="34"/>
      <c r="G18" s="34" t="s">
        <v>159</v>
      </c>
      <c r="H18" s="34"/>
      <c r="I18" s="34"/>
      <c r="J18" s="34"/>
      <c r="K18" s="35"/>
      <c r="L18" s="35"/>
      <c r="M18" s="35"/>
      <c r="N18" s="36">
        <v>282</v>
      </c>
      <c r="O18" s="39"/>
      <c r="P18" s="38"/>
      <c r="R18" s="3">
        <v>282215869</v>
      </c>
      <c r="AJ18" s="185"/>
    </row>
    <row r="19" spans="1:36" x14ac:dyDescent="0.15">
      <c r="A19" s="29" t="s">
        <v>160</v>
      </c>
      <c r="C19" s="33"/>
      <c r="D19" s="34"/>
      <c r="E19" s="34"/>
      <c r="F19" s="34"/>
      <c r="G19" s="34" t="s">
        <v>161</v>
      </c>
      <c r="H19" s="34"/>
      <c r="I19" s="34"/>
      <c r="J19" s="34"/>
      <c r="K19" s="35"/>
      <c r="L19" s="35"/>
      <c r="M19" s="35"/>
      <c r="N19" s="36">
        <v>136</v>
      </c>
      <c r="O19" s="39"/>
      <c r="P19" s="38"/>
      <c r="R19" s="3">
        <v>136278946</v>
      </c>
      <c r="AJ19" s="185"/>
    </row>
    <row r="20" spans="1:36" x14ac:dyDescent="0.15">
      <c r="A20" s="29" t="s">
        <v>162</v>
      </c>
      <c r="C20" s="33"/>
      <c r="D20" s="34"/>
      <c r="E20" s="34"/>
      <c r="F20" s="34"/>
      <c r="G20" s="34" t="s">
        <v>44</v>
      </c>
      <c r="H20" s="34"/>
      <c r="I20" s="34"/>
      <c r="J20" s="34"/>
      <c r="K20" s="35"/>
      <c r="L20" s="35"/>
      <c r="M20" s="35"/>
      <c r="N20" s="36">
        <v>399</v>
      </c>
      <c r="O20" s="39"/>
      <c r="P20" s="38"/>
      <c r="R20" s="3">
        <v>399356955</v>
      </c>
      <c r="AJ20" s="185"/>
    </row>
    <row r="21" spans="1:36" x14ac:dyDescent="0.15">
      <c r="A21" s="29" t="s">
        <v>163</v>
      </c>
      <c r="C21" s="33"/>
      <c r="D21" s="34"/>
      <c r="E21" s="34"/>
      <c r="F21" s="34" t="s">
        <v>164</v>
      </c>
      <c r="G21" s="34"/>
      <c r="H21" s="34"/>
      <c r="I21" s="34"/>
      <c r="J21" s="34"/>
      <c r="K21" s="35"/>
      <c r="L21" s="35"/>
      <c r="M21" s="35"/>
      <c r="N21" s="36">
        <v>5757</v>
      </c>
      <c r="O21" s="39" t="s">
        <v>364</v>
      </c>
      <c r="P21" s="38"/>
      <c r="R21" s="3">
        <f>IF(COUNTIF(R22:R25,"-")=COUNTA(R22:R25),"-",SUM(R22:R25))</f>
        <v>5757139504</v>
      </c>
      <c r="AJ21" s="185"/>
    </row>
    <row r="22" spans="1:36" x14ac:dyDescent="0.15">
      <c r="A22" s="29" t="s">
        <v>165</v>
      </c>
      <c r="C22" s="33"/>
      <c r="D22" s="34"/>
      <c r="E22" s="34"/>
      <c r="F22" s="34"/>
      <c r="G22" s="34" t="s">
        <v>166</v>
      </c>
      <c r="H22" s="34"/>
      <c r="I22" s="34"/>
      <c r="J22" s="34"/>
      <c r="K22" s="35"/>
      <c r="L22" s="35"/>
      <c r="M22" s="35"/>
      <c r="N22" s="36">
        <v>3792</v>
      </c>
      <c r="O22" s="39"/>
      <c r="P22" s="38"/>
      <c r="R22" s="3">
        <v>3792392840</v>
      </c>
      <c r="AJ22" s="185"/>
    </row>
    <row r="23" spans="1:36" x14ac:dyDescent="0.15">
      <c r="A23" s="29" t="s">
        <v>167</v>
      </c>
      <c r="C23" s="33"/>
      <c r="D23" s="34"/>
      <c r="E23" s="34"/>
      <c r="F23" s="34"/>
      <c r="G23" s="34" t="s">
        <v>168</v>
      </c>
      <c r="H23" s="34"/>
      <c r="I23" s="34"/>
      <c r="J23" s="34"/>
      <c r="K23" s="35"/>
      <c r="L23" s="35"/>
      <c r="M23" s="35"/>
      <c r="N23" s="36">
        <v>93</v>
      </c>
      <c r="O23" s="39"/>
      <c r="P23" s="38"/>
      <c r="R23" s="3">
        <v>93283802</v>
      </c>
      <c r="AJ23" s="185"/>
    </row>
    <row r="24" spans="1:36" x14ac:dyDescent="0.15">
      <c r="A24" s="29" t="s">
        <v>169</v>
      </c>
      <c r="C24" s="33"/>
      <c r="D24" s="34"/>
      <c r="E24" s="34"/>
      <c r="F24" s="34"/>
      <c r="G24" s="34" t="s">
        <v>170</v>
      </c>
      <c r="H24" s="34"/>
      <c r="I24" s="34"/>
      <c r="J24" s="34"/>
      <c r="K24" s="35"/>
      <c r="L24" s="35"/>
      <c r="M24" s="35"/>
      <c r="N24" s="36">
        <v>1849</v>
      </c>
      <c r="O24" s="39"/>
      <c r="P24" s="38"/>
      <c r="R24" s="3">
        <v>1849366980</v>
      </c>
      <c r="AJ24" s="185"/>
    </row>
    <row r="25" spans="1:36" x14ac:dyDescent="0.15">
      <c r="A25" s="29" t="s">
        <v>171</v>
      </c>
      <c r="C25" s="33"/>
      <c r="D25" s="34"/>
      <c r="E25" s="34"/>
      <c r="F25" s="34"/>
      <c r="G25" s="34" t="s">
        <v>44</v>
      </c>
      <c r="H25" s="34"/>
      <c r="I25" s="34"/>
      <c r="J25" s="34"/>
      <c r="K25" s="35"/>
      <c r="L25" s="35"/>
      <c r="M25" s="35"/>
      <c r="N25" s="36">
        <v>22</v>
      </c>
      <c r="O25" s="39"/>
      <c r="P25" s="38"/>
      <c r="R25" s="3">
        <v>22095882</v>
      </c>
      <c r="AJ25" s="185"/>
    </row>
    <row r="26" spans="1:36" x14ac:dyDescent="0.15">
      <c r="A26" s="29" t="s">
        <v>172</v>
      </c>
      <c r="C26" s="33"/>
      <c r="D26" s="34"/>
      <c r="E26" s="34"/>
      <c r="F26" s="34" t="s">
        <v>173</v>
      </c>
      <c r="G26" s="34"/>
      <c r="H26" s="34"/>
      <c r="I26" s="34"/>
      <c r="J26" s="34"/>
      <c r="K26" s="35"/>
      <c r="L26" s="35"/>
      <c r="M26" s="35"/>
      <c r="N26" s="36">
        <v>1829</v>
      </c>
      <c r="O26" s="39"/>
      <c r="P26" s="38"/>
      <c r="R26" s="3">
        <f>IF(COUNTIF(R27:R29,"-")=COUNTA(R27:R29),"-",SUM(R27:R29))</f>
        <v>1828573051</v>
      </c>
      <c r="AJ26" s="185"/>
    </row>
    <row r="27" spans="1:36" x14ac:dyDescent="0.15">
      <c r="A27" s="29" t="s">
        <v>174</v>
      </c>
      <c r="C27" s="33"/>
      <c r="D27" s="34"/>
      <c r="E27" s="34"/>
      <c r="F27" s="35"/>
      <c r="G27" s="35" t="s">
        <v>175</v>
      </c>
      <c r="H27" s="35"/>
      <c r="I27" s="34"/>
      <c r="J27" s="34"/>
      <c r="K27" s="35"/>
      <c r="L27" s="35"/>
      <c r="M27" s="35"/>
      <c r="N27" s="36">
        <v>535</v>
      </c>
      <c r="O27" s="39"/>
      <c r="P27" s="38"/>
      <c r="R27" s="3">
        <v>535169374</v>
      </c>
      <c r="AJ27" s="185"/>
    </row>
    <row r="28" spans="1:36" x14ac:dyDescent="0.15">
      <c r="A28" s="29" t="s">
        <v>176</v>
      </c>
      <c r="C28" s="33"/>
      <c r="D28" s="34"/>
      <c r="E28" s="34"/>
      <c r="F28" s="35"/>
      <c r="G28" s="34" t="s">
        <v>177</v>
      </c>
      <c r="H28" s="34"/>
      <c r="I28" s="34"/>
      <c r="J28" s="34"/>
      <c r="K28" s="35"/>
      <c r="L28" s="35"/>
      <c r="M28" s="35"/>
      <c r="N28" s="36">
        <v>68</v>
      </c>
      <c r="O28" s="39"/>
      <c r="P28" s="38"/>
      <c r="R28" s="3">
        <v>67701513</v>
      </c>
      <c r="AJ28" s="185"/>
    </row>
    <row r="29" spans="1:36" x14ac:dyDescent="0.15">
      <c r="A29" s="29" t="s">
        <v>178</v>
      </c>
      <c r="C29" s="33"/>
      <c r="D29" s="34"/>
      <c r="E29" s="34"/>
      <c r="F29" s="35"/>
      <c r="G29" s="34" t="s">
        <v>44</v>
      </c>
      <c r="H29" s="34"/>
      <c r="I29" s="34"/>
      <c r="J29" s="34"/>
      <c r="K29" s="35"/>
      <c r="L29" s="35"/>
      <c r="M29" s="35"/>
      <c r="N29" s="36">
        <v>1226</v>
      </c>
      <c r="O29" s="39"/>
      <c r="P29" s="38"/>
      <c r="R29" s="3">
        <v>1225702164</v>
      </c>
      <c r="AJ29" s="185"/>
    </row>
    <row r="30" spans="1:36" x14ac:dyDescent="0.15">
      <c r="A30" s="29" t="s">
        <v>179</v>
      </c>
      <c r="C30" s="33"/>
      <c r="D30" s="34"/>
      <c r="E30" s="35" t="s">
        <v>180</v>
      </c>
      <c r="F30" s="35"/>
      <c r="G30" s="34"/>
      <c r="H30" s="34"/>
      <c r="I30" s="34"/>
      <c r="J30" s="34"/>
      <c r="K30" s="35"/>
      <c r="L30" s="35"/>
      <c r="M30" s="35"/>
      <c r="N30" s="36">
        <v>25963</v>
      </c>
      <c r="O30" s="39"/>
      <c r="P30" s="38"/>
      <c r="R30" s="3">
        <f>IF(COUNTIF(R31:R34,"-")=COUNTA(R31:R34),"-",SUM(R31:R34))</f>
        <v>25962906345</v>
      </c>
      <c r="AJ30" s="185"/>
    </row>
    <row r="31" spans="1:36" x14ac:dyDescent="0.15">
      <c r="A31" s="29" t="s">
        <v>181</v>
      </c>
      <c r="C31" s="33"/>
      <c r="D31" s="34"/>
      <c r="E31" s="34"/>
      <c r="F31" s="34" t="s">
        <v>182</v>
      </c>
      <c r="G31" s="34"/>
      <c r="H31" s="34"/>
      <c r="I31" s="34"/>
      <c r="J31" s="34"/>
      <c r="K31" s="35"/>
      <c r="L31" s="35"/>
      <c r="M31" s="35"/>
      <c r="N31" s="36">
        <v>20536</v>
      </c>
      <c r="O31" s="39"/>
      <c r="P31" s="38"/>
      <c r="R31" s="3">
        <v>20535565258</v>
      </c>
      <c r="AJ31" s="185"/>
    </row>
    <row r="32" spans="1:36" x14ac:dyDescent="0.15">
      <c r="A32" s="29" t="s">
        <v>183</v>
      </c>
      <c r="C32" s="33"/>
      <c r="D32" s="34"/>
      <c r="E32" s="34"/>
      <c r="F32" s="34" t="s">
        <v>184</v>
      </c>
      <c r="G32" s="34"/>
      <c r="H32" s="34"/>
      <c r="I32" s="34"/>
      <c r="J32" s="34"/>
      <c r="K32" s="35"/>
      <c r="L32" s="35"/>
      <c r="M32" s="35"/>
      <c r="N32" s="36">
        <v>3367</v>
      </c>
      <c r="O32" s="39"/>
      <c r="P32" s="38"/>
      <c r="R32" s="3">
        <v>3366928673</v>
      </c>
      <c r="AJ32" s="185"/>
    </row>
    <row r="33" spans="1:36" x14ac:dyDescent="0.15">
      <c r="A33" s="29" t="s">
        <v>185</v>
      </c>
      <c r="C33" s="33"/>
      <c r="D33" s="34"/>
      <c r="E33" s="34"/>
      <c r="F33" s="34" t="s">
        <v>186</v>
      </c>
      <c r="G33" s="34"/>
      <c r="H33" s="34"/>
      <c r="I33" s="34"/>
      <c r="J33" s="34"/>
      <c r="K33" s="35"/>
      <c r="L33" s="35"/>
      <c r="M33" s="35"/>
      <c r="N33" s="36">
        <v>2009</v>
      </c>
      <c r="O33" s="39"/>
      <c r="P33" s="38"/>
      <c r="R33" s="3">
        <v>2008961567</v>
      </c>
      <c r="AJ33" s="185"/>
    </row>
    <row r="34" spans="1:36" x14ac:dyDescent="0.15">
      <c r="A34" s="29" t="s">
        <v>187</v>
      </c>
      <c r="C34" s="33"/>
      <c r="D34" s="34"/>
      <c r="E34" s="34"/>
      <c r="F34" s="34" t="s">
        <v>44</v>
      </c>
      <c r="G34" s="34"/>
      <c r="H34" s="34"/>
      <c r="I34" s="34"/>
      <c r="J34" s="34"/>
      <c r="K34" s="35"/>
      <c r="L34" s="35"/>
      <c r="M34" s="35"/>
      <c r="N34" s="36">
        <v>51</v>
      </c>
      <c r="O34" s="39"/>
      <c r="P34" s="38"/>
      <c r="R34" s="3">
        <v>51450847</v>
      </c>
      <c r="AJ34" s="185"/>
    </row>
    <row r="35" spans="1:36" x14ac:dyDescent="0.15">
      <c r="A35" s="29" t="s">
        <v>188</v>
      </c>
      <c r="C35" s="33"/>
      <c r="D35" s="34" t="s">
        <v>189</v>
      </c>
      <c r="E35" s="34"/>
      <c r="F35" s="34"/>
      <c r="G35" s="34"/>
      <c r="H35" s="34"/>
      <c r="I35" s="34"/>
      <c r="J35" s="34"/>
      <c r="K35" s="35"/>
      <c r="L35" s="35"/>
      <c r="M35" s="35"/>
      <c r="N35" s="36">
        <v>5221</v>
      </c>
      <c r="O35" s="39"/>
      <c r="P35" s="38"/>
      <c r="R35" s="3">
        <f>IF(COUNTIF(R36:R37,"-")=COUNTA(R36:R37),"-",SUM(R36:R37))</f>
        <v>5220545923</v>
      </c>
      <c r="AJ35" s="185"/>
    </row>
    <row r="36" spans="1:36" x14ac:dyDescent="0.15">
      <c r="A36" s="29" t="s">
        <v>190</v>
      </c>
      <c r="C36" s="33"/>
      <c r="D36" s="34"/>
      <c r="E36" s="34" t="s">
        <v>191</v>
      </c>
      <c r="F36" s="34"/>
      <c r="G36" s="34"/>
      <c r="H36" s="34"/>
      <c r="I36" s="34"/>
      <c r="J36" s="34"/>
      <c r="K36" s="40"/>
      <c r="L36" s="40"/>
      <c r="M36" s="40"/>
      <c r="N36" s="36">
        <v>3579</v>
      </c>
      <c r="O36" s="39"/>
      <c r="P36" s="38"/>
      <c r="R36" s="3">
        <v>3578853533</v>
      </c>
      <c r="AJ36" s="185"/>
    </row>
    <row r="37" spans="1:36" x14ac:dyDescent="0.15">
      <c r="A37" s="29" t="s">
        <v>192</v>
      </c>
      <c r="C37" s="33"/>
      <c r="D37" s="34"/>
      <c r="E37" s="34" t="s">
        <v>44</v>
      </c>
      <c r="F37" s="34"/>
      <c r="G37" s="35"/>
      <c r="H37" s="34"/>
      <c r="I37" s="34"/>
      <c r="J37" s="34"/>
      <c r="K37" s="40"/>
      <c r="L37" s="40"/>
      <c r="M37" s="40"/>
      <c r="N37" s="36">
        <v>1642</v>
      </c>
      <c r="O37" s="39"/>
      <c r="P37" s="38"/>
      <c r="R37" s="3">
        <v>1641692390</v>
      </c>
      <c r="AJ37" s="185"/>
    </row>
    <row r="38" spans="1:36" x14ac:dyDescent="0.15">
      <c r="A38" s="29" t="s">
        <v>148</v>
      </c>
      <c r="C38" s="41" t="s">
        <v>149</v>
      </c>
      <c r="D38" s="42"/>
      <c r="E38" s="42"/>
      <c r="F38" s="42"/>
      <c r="G38" s="42"/>
      <c r="H38" s="42"/>
      <c r="I38" s="42"/>
      <c r="J38" s="42"/>
      <c r="K38" s="43"/>
      <c r="L38" s="43"/>
      <c r="M38" s="43"/>
      <c r="N38" s="44">
        <v>-32720</v>
      </c>
      <c r="O38" s="45"/>
      <c r="P38" s="38"/>
      <c r="R38" s="3">
        <f>IF(COUNTIF(R14:R35,"-")=COUNTA(R14:R35),"-",SUM(R35)-SUM(R14))</f>
        <v>-32720062709</v>
      </c>
      <c r="AJ38" s="185"/>
    </row>
    <row r="39" spans="1:36" x14ac:dyDescent="0.15">
      <c r="A39" s="29" t="s">
        <v>195</v>
      </c>
      <c r="C39" s="33"/>
      <c r="D39" s="34" t="s">
        <v>196</v>
      </c>
      <c r="E39" s="34"/>
      <c r="F39" s="35"/>
      <c r="G39" s="34"/>
      <c r="H39" s="34"/>
      <c r="I39" s="34"/>
      <c r="J39" s="34"/>
      <c r="K39" s="35"/>
      <c r="L39" s="35"/>
      <c r="M39" s="35"/>
      <c r="N39" s="36">
        <v>146</v>
      </c>
      <c r="O39" s="37"/>
      <c r="P39" s="38"/>
      <c r="R39" s="3">
        <f>IF(COUNTIF(R40:R43,"-")=COUNTA(R40:R43),"-",SUM(R40:R43))</f>
        <v>145628202</v>
      </c>
      <c r="AJ39" s="185"/>
    </row>
    <row r="40" spans="1:36" x14ac:dyDescent="0.15">
      <c r="A40" s="29" t="s">
        <v>197</v>
      </c>
      <c r="C40" s="33"/>
      <c r="D40" s="34"/>
      <c r="E40" s="35" t="s">
        <v>198</v>
      </c>
      <c r="F40" s="35"/>
      <c r="G40" s="34"/>
      <c r="H40" s="34"/>
      <c r="I40" s="34"/>
      <c r="J40" s="34"/>
      <c r="K40" s="35"/>
      <c r="L40" s="35"/>
      <c r="M40" s="35"/>
      <c r="N40" s="36">
        <v>79</v>
      </c>
      <c r="O40" s="39"/>
      <c r="P40" s="38"/>
      <c r="R40" s="3">
        <v>79115211</v>
      </c>
      <c r="AJ40" s="185"/>
    </row>
    <row r="41" spans="1:36" x14ac:dyDescent="0.15">
      <c r="A41" s="29" t="s">
        <v>199</v>
      </c>
      <c r="C41" s="33"/>
      <c r="D41" s="34"/>
      <c r="E41" s="35" t="s">
        <v>200</v>
      </c>
      <c r="F41" s="35"/>
      <c r="G41" s="34"/>
      <c r="H41" s="34"/>
      <c r="I41" s="34"/>
      <c r="J41" s="34"/>
      <c r="K41" s="35"/>
      <c r="L41" s="35"/>
      <c r="M41" s="35"/>
      <c r="N41" s="36">
        <v>0</v>
      </c>
      <c r="O41" s="39"/>
      <c r="P41" s="38"/>
      <c r="R41" s="3">
        <v>11</v>
      </c>
      <c r="AJ41" s="185"/>
    </row>
    <row r="42" spans="1:36" x14ac:dyDescent="0.15">
      <c r="A42" s="29" t="s">
        <v>201</v>
      </c>
      <c r="C42" s="33"/>
      <c r="D42" s="34"/>
      <c r="E42" s="34" t="s">
        <v>202</v>
      </c>
      <c r="F42" s="34"/>
      <c r="G42" s="34"/>
      <c r="H42" s="34"/>
      <c r="I42" s="34"/>
      <c r="J42" s="34"/>
      <c r="K42" s="35"/>
      <c r="L42" s="35"/>
      <c r="M42" s="35"/>
      <c r="N42" s="36" t="s">
        <v>11</v>
      </c>
      <c r="O42" s="39"/>
      <c r="P42" s="38"/>
      <c r="R42" s="3">
        <v>0</v>
      </c>
      <c r="AJ42" s="185"/>
    </row>
    <row r="43" spans="1:36" x14ac:dyDescent="0.15">
      <c r="A43" s="29" t="s">
        <v>203</v>
      </c>
      <c r="C43" s="33"/>
      <c r="D43" s="34"/>
      <c r="E43" s="34" t="s">
        <v>44</v>
      </c>
      <c r="F43" s="34"/>
      <c r="G43" s="34"/>
      <c r="H43" s="34"/>
      <c r="I43" s="34"/>
      <c r="J43" s="34"/>
      <c r="K43" s="35"/>
      <c r="L43" s="35"/>
      <c r="M43" s="35"/>
      <c r="N43" s="36">
        <v>67</v>
      </c>
      <c r="O43" s="39"/>
      <c r="P43" s="38"/>
      <c r="R43" s="3">
        <v>66512980</v>
      </c>
      <c r="AJ43" s="185"/>
    </row>
    <row r="44" spans="1:36" x14ac:dyDescent="0.15">
      <c r="A44" s="29" t="s">
        <v>204</v>
      </c>
      <c r="C44" s="33"/>
      <c r="D44" s="34" t="s">
        <v>205</v>
      </c>
      <c r="E44" s="34"/>
      <c r="F44" s="34"/>
      <c r="G44" s="34"/>
      <c r="H44" s="34"/>
      <c r="I44" s="34"/>
      <c r="J44" s="34"/>
      <c r="K44" s="40"/>
      <c r="L44" s="40"/>
      <c r="M44" s="40"/>
      <c r="N44" s="36">
        <v>65</v>
      </c>
      <c r="O44" s="37"/>
      <c r="P44" s="38"/>
      <c r="R44" s="3">
        <f>IF(COUNTIF(R45:R46,"-")=COUNTA(R45:R46),"-",SUM(R45:R46))</f>
        <v>65069861</v>
      </c>
      <c r="AJ44" s="185"/>
    </row>
    <row r="45" spans="1:36" x14ac:dyDescent="0.15">
      <c r="A45" s="29" t="s">
        <v>206</v>
      </c>
      <c r="C45" s="33"/>
      <c r="D45" s="34"/>
      <c r="E45" s="34" t="s">
        <v>207</v>
      </c>
      <c r="F45" s="34"/>
      <c r="G45" s="34"/>
      <c r="H45" s="34"/>
      <c r="I45" s="34"/>
      <c r="J45" s="34"/>
      <c r="K45" s="40"/>
      <c r="L45" s="40"/>
      <c r="M45" s="40"/>
      <c r="N45" s="36">
        <v>5</v>
      </c>
      <c r="O45" s="39"/>
      <c r="P45" s="38"/>
      <c r="R45" s="3">
        <v>5258452</v>
      </c>
      <c r="AJ45" s="185"/>
    </row>
    <row r="46" spans="1:36" ht="14.25" thickBot="1" x14ac:dyDescent="0.2">
      <c r="A46" s="29" t="s">
        <v>208</v>
      </c>
      <c r="C46" s="33"/>
      <c r="D46" s="34"/>
      <c r="E46" s="34" t="s">
        <v>44</v>
      </c>
      <c r="F46" s="34"/>
      <c r="G46" s="34"/>
      <c r="H46" s="34"/>
      <c r="I46" s="34"/>
      <c r="J46" s="34"/>
      <c r="K46" s="40"/>
      <c r="L46" s="40"/>
      <c r="M46" s="40"/>
      <c r="N46" s="36">
        <v>60</v>
      </c>
      <c r="O46" s="39"/>
      <c r="P46" s="38"/>
      <c r="R46" s="3">
        <v>59811409</v>
      </c>
      <c r="AJ46" s="185"/>
    </row>
    <row r="47" spans="1:36" ht="14.25" thickBot="1" x14ac:dyDescent="0.2">
      <c r="A47" s="29" t="s">
        <v>193</v>
      </c>
      <c r="C47" s="46" t="s">
        <v>194</v>
      </c>
      <c r="D47" s="47"/>
      <c r="E47" s="47"/>
      <c r="F47" s="47"/>
      <c r="G47" s="47"/>
      <c r="H47" s="47"/>
      <c r="I47" s="47"/>
      <c r="J47" s="47"/>
      <c r="K47" s="48"/>
      <c r="L47" s="48"/>
      <c r="M47" s="48"/>
      <c r="N47" s="49">
        <v>-32801</v>
      </c>
      <c r="O47" s="50"/>
      <c r="P47" s="38"/>
      <c r="R47" s="3">
        <f>IF(COUNTIF(R38:R46,"-")=COUNTA(R38:R46),"-",SUM(R38,R44)-SUM(R39))</f>
        <v>-32800621050</v>
      </c>
      <c r="AJ47" s="185"/>
    </row>
    <row r="48" spans="1:36" s="52" customFormat="1" ht="3.75" customHeight="1" x14ac:dyDescent="0.15">
      <c r="A48" s="51"/>
      <c r="C48" s="53"/>
      <c r="D48" s="53"/>
      <c r="E48" s="54"/>
      <c r="F48" s="54"/>
      <c r="G48" s="54"/>
      <c r="H48" s="54"/>
      <c r="I48" s="54"/>
      <c r="J48" s="55"/>
      <c r="K48" s="55"/>
      <c r="L48" s="55"/>
    </row>
    <row r="49" spans="1:12" s="52" customFormat="1" ht="15.6" customHeight="1" x14ac:dyDescent="0.15">
      <c r="A49" s="51"/>
      <c r="C49" s="56"/>
      <c r="D49" s="56" t="s">
        <v>342</v>
      </c>
      <c r="E49" s="57"/>
      <c r="F49" s="57"/>
      <c r="G49" s="57"/>
      <c r="H49" s="57"/>
      <c r="I49" s="57"/>
      <c r="J49" s="58"/>
      <c r="K49" s="58"/>
      <c r="L49" s="58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5"/>
  <sheetViews>
    <sheetView showGridLines="0" topLeftCell="B1" zoomScale="85" zoomScaleNormal="85" zoomScaleSheetLayoutView="100" workbookViewId="0">
      <selection activeCell="C9" sqref="C9:R9"/>
    </sheetView>
  </sheetViews>
  <sheetFormatPr defaultColWidth="9" defaultRowHeight="12.75" x14ac:dyDescent="0.15"/>
  <cols>
    <col min="1" max="1" width="0" style="60" hidden="1" customWidth="1"/>
    <col min="2" max="2" width="1.125" style="62" customWidth="1"/>
    <col min="3" max="3" width="1.625" style="62" customWidth="1"/>
    <col min="4" max="9" width="2" style="62" customWidth="1"/>
    <col min="10" max="10" width="15.375" style="62" customWidth="1"/>
    <col min="11" max="11" width="21.625" style="62" customWidth="1"/>
    <col min="12" max="12" width="3" style="62" customWidth="1"/>
    <col min="13" max="13" width="21.625" style="62" customWidth="1"/>
    <col min="14" max="14" width="3" style="62" customWidth="1"/>
    <col min="15" max="15" width="21.625" style="62" customWidth="1"/>
    <col min="16" max="16" width="3" style="62" customWidth="1"/>
    <col min="17" max="17" width="21.625" style="62" customWidth="1"/>
    <col min="18" max="18" width="3" style="62" customWidth="1"/>
    <col min="19" max="19" width="1" style="62" customWidth="1"/>
    <col min="20" max="20" width="9" style="62"/>
    <col min="21" max="24" width="0" style="62" hidden="1" customWidth="1"/>
    <col min="25" max="16384" width="9" style="62"/>
  </cols>
  <sheetData>
    <row r="1" spans="1:24" x14ac:dyDescent="0.15">
      <c r="C1" s="62" t="s">
        <v>353</v>
      </c>
    </row>
    <row r="2" spans="1:24" x14ac:dyDescent="0.15">
      <c r="C2" s="62" t="s">
        <v>354</v>
      </c>
    </row>
    <row r="3" spans="1:24" x14ac:dyDescent="0.15">
      <c r="C3" s="62" t="s">
        <v>355</v>
      </c>
    </row>
    <row r="4" spans="1:24" x14ac:dyDescent="0.15">
      <c r="C4" s="62" t="s">
        <v>356</v>
      </c>
    </row>
    <row r="5" spans="1:24" x14ac:dyDescent="0.15">
      <c r="C5" s="62" t="s">
        <v>357</v>
      </c>
    </row>
    <row r="6" spans="1:24" x14ac:dyDescent="0.15">
      <c r="C6" s="62" t="s">
        <v>358</v>
      </c>
    </row>
    <row r="7" spans="1:24" x14ac:dyDescent="0.15">
      <c r="C7" s="62" t="s">
        <v>359</v>
      </c>
    </row>
    <row r="9" spans="1:24" ht="24" x14ac:dyDescent="0.25">
      <c r="B9" s="61"/>
      <c r="C9" s="258" t="s">
        <v>365</v>
      </c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24" ht="17.25" x14ac:dyDescent="0.2">
      <c r="B10" s="63"/>
      <c r="C10" s="259" t="s">
        <v>366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</row>
    <row r="11" spans="1:24" ht="17.25" x14ac:dyDescent="0.2">
      <c r="B11" s="63"/>
      <c r="C11" s="259" t="s">
        <v>363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</row>
    <row r="12" spans="1:24" ht="15.75" customHeight="1" thickBot="1" x14ac:dyDescent="0.2">
      <c r="B12" s="64"/>
      <c r="C12" s="65"/>
      <c r="D12" s="65"/>
      <c r="E12" s="65"/>
      <c r="F12" s="65"/>
      <c r="G12" s="65"/>
      <c r="H12" s="65"/>
      <c r="I12" s="65"/>
      <c r="J12" s="66"/>
      <c r="K12" s="65"/>
      <c r="L12" s="66"/>
      <c r="M12" s="65"/>
      <c r="N12" s="65"/>
      <c r="O12" s="65"/>
      <c r="P12" s="65"/>
      <c r="Q12" s="65"/>
      <c r="R12" s="66" t="s">
        <v>360</v>
      </c>
    </row>
    <row r="13" spans="1:24" ht="12.75" customHeight="1" x14ac:dyDescent="0.15">
      <c r="B13" s="67"/>
      <c r="C13" s="260" t="s">
        <v>0</v>
      </c>
      <c r="D13" s="261"/>
      <c r="E13" s="261"/>
      <c r="F13" s="261"/>
      <c r="G13" s="261"/>
      <c r="H13" s="261"/>
      <c r="I13" s="261"/>
      <c r="J13" s="262"/>
      <c r="K13" s="266" t="s">
        <v>343</v>
      </c>
      <c r="L13" s="261"/>
      <c r="M13" s="68"/>
      <c r="N13" s="68"/>
      <c r="O13" s="68"/>
      <c r="P13" s="68"/>
      <c r="Q13" s="68"/>
      <c r="R13" s="69"/>
    </row>
    <row r="14" spans="1:24" ht="29.25" customHeight="1" thickBot="1" x14ac:dyDescent="0.2">
      <c r="A14" s="60" t="s">
        <v>329</v>
      </c>
      <c r="B14" s="67"/>
      <c r="C14" s="263"/>
      <c r="D14" s="264"/>
      <c r="E14" s="264"/>
      <c r="F14" s="264"/>
      <c r="G14" s="264"/>
      <c r="H14" s="264"/>
      <c r="I14" s="264"/>
      <c r="J14" s="265"/>
      <c r="K14" s="267"/>
      <c r="L14" s="264"/>
      <c r="M14" s="268" t="s">
        <v>344</v>
      </c>
      <c r="N14" s="269"/>
      <c r="O14" s="268" t="s">
        <v>345</v>
      </c>
      <c r="P14" s="269"/>
      <c r="Q14" s="268" t="s">
        <v>147</v>
      </c>
      <c r="R14" s="270"/>
    </row>
    <row r="15" spans="1:24" ht="15.95" customHeight="1" x14ac:dyDescent="0.15">
      <c r="A15" s="60" t="s">
        <v>209</v>
      </c>
      <c r="B15" s="70"/>
      <c r="C15" s="71" t="s">
        <v>210</v>
      </c>
      <c r="D15" s="72"/>
      <c r="E15" s="72"/>
      <c r="F15" s="72"/>
      <c r="G15" s="72"/>
      <c r="H15" s="72"/>
      <c r="I15" s="72"/>
      <c r="J15" s="73"/>
      <c r="K15" s="74">
        <v>51174</v>
      </c>
      <c r="L15" s="190" t="s">
        <v>364</v>
      </c>
      <c r="M15" s="74">
        <v>83322</v>
      </c>
      <c r="N15" s="75"/>
      <c r="O15" s="74">
        <v>-32684</v>
      </c>
      <c r="P15" s="75"/>
      <c r="Q15" s="76">
        <v>537</v>
      </c>
      <c r="R15" s="77"/>
      <c r="U15" s="186">
        <f t="shared" ref="U15:U20" si="0">IF(COUNTIF(V15:X15,"-")=COUNTA(V15:X15),"-",SUM(V15:X15))</f>
        <v>56125460053</v>
      </c>
      <c r="V15" s="186">
        <v>88273077149</v>
      </c>
      <c r="W15" s="186">
        <v>-32684472085</v>
      </c>
      <c r="X15" s="186">
        <v>536854989</v>
      </c>
    </row>
    <row r="16" spans="1:24" ht="15.95" customHeight="1" x14ac:dyDescent="0.15">
      <c r="A16" s="60" t="s">
        <v>211</v>
      </c>
      <c r="B16" s="70"/>
      <c r="C16" s="18"/>
      <c r="D16" s="13" t="s">
        <v>212</v>
      </c>
      <c r="E16" s="13"/>
      <c r="F16" s="13"/>
      <c r="G16" s="13"/>
      <c r="H16" s="13"/>
      <c r="I16" s="13"/>
      <c r="J16" s="78"/>
      <c r="K16" s="79">
        <v>-32801</v>
      </c>
      <c r="L16" s="80"/>
      <c r="M16" s="250"/>
      <c r="N16" s="251"/>
      <c r="O16" s="79">
        <v>-32801</v>
      </c>
      <c r="P16" s="81"/>
      <c r="Q16" s="82" t="s">
        <v>11</v>
      </c>
      <c r="R16" s="83"/>
      <c r="U16" s="186">
        <f t="shared" si="0"/>
        <v>-32800621050</v>
      </c>
      <c r="V16" s="186" t="s">
        <v>11</v>
      </c>
      <c r="W16" s="186">
        <v>-32800621050</v>
      </c>
      <c r="X16" s="186">
        <v>0</v>
      </c>
    </row>
    <row r="17" spans="1:24" ht="15.95" customHeight="1" x14ac:dyDescent="0.15">
      <c r="A17" s="60" t="s">
        <v>213</v>
      </c>
      <c r="B17" s="67"/>
      <c r="C17" s="84"/>
      <c r="D17" s="78" t="s">
        <v>214</v>
      </c>
      <c r="E17" s="78"/>
      <c r="F17" s="78"/>
      <c r="G17" s="78"/>
      <c r="H17" s="78"/>
      <c r="I17" s="78"/>
      <c r="J17" s="78"/>
      <c r="K17" s="79">
        <v>34835</v>
      </c>
      <c r="L17" s="80"/>
      <c r="M17" s="243"/>
      <c r="N17" s="244"/>
      <c r="O17" s="79">
        <v>34835</v>
      </c>
      <c r="P17" s="81"/>
      <c r="Q17" s="82" t="s">
        <v>11</v>
      </c>
      <c r="R17" s="85"/>
      <c r="U17" s="186">
        <f t="shared" si="0"/>
        <v>34834525073</v>
      </c>
      <c r="V17" s="186" t="s">
        <v>11</v>
      </c>
      <c r="W17" s="186">
        <f>IF(COUNTIF(W18:W19,"-")=COUNTA(W18:W19),"-",SUM(W18:W19))</f>
        <v>34834525073</v>
      </c>
      <c r="X17" s="186">
        <f>IF(COUNTIF(X18:X19,"-")=COUNTA(X18:X19),"-",SUM(X18:X19))</f>
        <v>0</v>
      </c>
    </row>
    <row r="18" spans="1:24" ht="15.95" customHeight="1" x14ac:dyDescent="0.15">
      <c r="A18" s="60" t="s">
        <v>215</v>
      </c>
      <c r="B18" s="67"/>
      <c r="C18" s="86"/>
      <c r="D18" s="78"/>
      <c r="E18" s="87" t="s">
        <v>216</v>
      </c>
      <c r="F18" s="87"/>
      <c r="G18" s="87"/>
      <c r="H18" s="87"/>
      <c r="I18" s="87"/>
      <c r="J18" s="78"/>
      <c r="K18" s="79">
        <v>24258</v>
      </c>
      <c r="L18" s="80"/>
      <c r="M18" s="243"/>
      <c r="N18" s="244"/>
      <c r="O18" s="79">
        <v>24258</v>
      </c>
      <c r="P18" s="81"/>
      <c r="Q18" s="82" t="s">
        <v>11</v>
      </c>
      <c r="R18" s="85"/>
      <c r="U18" s="186">
        <f t="shared" si="0"/>
        <v>24257768286</v>
      </c>
      <c r="V18" s="186" t="s">
        <v>11</v>
      </c>
      <c r="W18" s="186">
        <v>24257768286</v>
      </c>
      <c r="X18" s="186">
        <v>0</v>
      </c>
    </row>
    <row r="19" spans="1:24" ht="15.95" customHeight="1" x14ac:dyDescent="0.15">
      <c r="A19" s="60" t="s">
        <v>217</v>
      </c>
      <c r="B19" s="67"/>
      <c r="C19" s="88"/>
      <c r="D19" s="89"/>
      <c r="E19" s="89" t="s">
        <v>218</v>
      </c>
      <c r="F19" s="89"/>
      <c r="G19" s="89"/>
      <c r="H19" s="89"/>
      <c r="I19" s="89"/>
      <c r="J19" s="90"/>
      <c r="K19" s="91">
        <v>10577</v>
      </c>
      <c r="L19" s="92"/>
      <c r="M19" s="252"/>
      <c r="N19" s="253"/>
      <c r="O19" s="91">
        <v>10577</v>
      </c>
      <c r="P19" s="93"/>
      <c r="Q19" s="94" t="s">
        <v>11</v>
      </c>
      <c r="R19" s="95"/>
      <c r="U19" s="186">
        <f t="shared" si="0"/>
        <v>10576756787</v>
      </c>
      <c r="V19" s="186" t="s">
        <v>11</v>
      </c>
      <c r="W19" s="186">
        <v>10576756787</v>
      </c>
      <c r="X19" s="186">
        <v>0</v>
      </c>
    </row>
    <row r="20" spans="1:24" ht="15.95" customHeight="1" x14ac:dyDescent="0.15">
      <c r="A20" s="60" t="s">
        <v>219</v>
      </c>
      <c r="B20" s="67"/>
      <c r="C20" s="96"/>
      <c r="D20" s="97" t="s">
        <v>220</v>
      </c>
      <c r="E20" s="98"/>
      <c r="F20" s="97"/>
      <c r="G20" s="97"/>
      <c r="H20" s="97"/>
      <c r="I20" s="97"/>
      <c r="J20" s="99"/>
      <c r="K20" s="100">
        <v>2034</v>
      </c>
      <c r="L20" s="101"/>
      <c r="M20" s="254"/>
      <c r="N20" s="255"/>
      <c r="O20" s="100">
        <v>2034</v>
      </c>
      <c r="P20" s="102"/>
      <c r="Q20" s="103" t="s">
        <v>11</v>
      </c>
      <c r="R20" s="104"/>
      <c r="U20" s="186">
        <f t="shared" si="0"/>
        <v>2033904023</v>
      </c>
      <c r="V20" s="186" t="s">
        <v>11</v>
      </c>
      <c r="W20" s="186">
        <f>IF(COUNTIF(W16:W17,"-")=COUNTA(W16:W17),"-",SUM(W16:W17))</f>
        <v>2033904023</v>
      </c>
      <c r="X20" s="186">
        <f>IF(COUNTIF(X16:X17,"-")=COUNTA(X16:X17),"-",SUM(X16:X17))</f>
        <v>0</v>
      </c>
    </row>
    <row r="21" spans="1:24" ht="15.95" customHeight="1" x14ac:dyDescent="0.15">
      <c r="A21" s="60" t="s">
        <v>221</v>
      </c>
      <c r="B21" s="67"/>
      <c r="C21" s="18"/>
      <c r="D21" s="105" t="s">
        <v>346</v>
      </c>
      <c r="E21" s="105"/>
      <c r="F21" s="105"/>
      <c r="G21" s="87"/>
      <c r="H21" s="87"/>
      <c r="I21" s="87"/>
      <c r="J21" s="78"/>
      <c r="K21" s="245"/>
      <c r="L21" s="246"/>
      <c r="M21" s="79"/>
      <c r="N21" s="81"/>
      <c r="O21" s="79"/>
      <c r="P21" s="81"/>
      <c r="Q21" s="256"/>
      <c r="R21" s="257"/>
      <c r="U21" s="186">
        <v>0</v>
      </c>
      <c r="V21" s="186">
        <f>IF(COUNTA(V22:V25)=COUNTIF(V22:V25,"-"),"-",SUM(V22,V24,V23,V25))</f>
        <v>3201248247</v>
      </c>
      <c r="W21" s="186">
        <f>IF(COUNTA(W22:W25)=COUNTIF(W22:W25,"-"),"-",SUM(W22,W24,W23,W25))</f>
        <v>-3201248247</v>
      </c>
      <c r="X21" s="186" t="s">
        <v>11</v>
      </c>
    </row>
    <row r="22" spans="1:24" ht="15.95" customHeight="1" x14ac:dyDescent="0.15">
      <c r="A22" s="60" t="s">
        <v>222</v>
      </c>
      <c r="B22" s="67"/>
      <c r="C22" s="18"/>
      <c r="D22" s="105"/>
      <c r="E22" s="105" t="s">
        <v>223</v>
      </c>
      <c r="F22" s="87"/>
      <c r="G22" s="87"/>
      <c r="H22" s="87"/>
      <c r="I22" s="87"/>
      <c r="J22" s="78"/>
      <c r="K22" s="245"/>
      <c r="L22" s="246"/>
      <c r="M22" s="79"/>
      <c r="N22" s="81"/>
      <c r="O22" s="79"/>
      <c r="P22" s="81"/>
      <c r="Q22" s="247"/>
      <c r="R22" s="248"/>
      <c r="U22" s="186">
        <v>0</v>
      </c>
      <c r="V22" s="186">
        <v>1674488697</v>
      </c>
      <c r="W22" s="186">
        <v>-1674488697</v>
      </c>
      <c r="X22" s="186" t="s">
        <v>11</v>
      </c>
    </row>
    <row r="23" spans="1:24" ht="15.95" customHeight="1" x14ac:dyDescent="0.15">
      <c r="A23" s="60" t="s">
        <v>224</v>
      </c>
      <c r="B23" s="67"/>
      <c r="C23" s="18"/>
      <c r="D23" s="105"/>
      <c r="E23" s="105" t="s">
        <v>225</v>
      </c>
      <c r="F23" s="105"/>
      <c r="G23" s="87"/>
      <c r="H23" s="87"/>
      <c r="I23" s="87"/>
      <c r="J23" s="78"/>
      <c r="K23" s="245"/>
      <c r="L23" s="246"/>
      <c r="M23" s="79"/>
      <c r="N23" s="81"/>
      <c r="O23" s="79"/>
      <c r="P23" s="81"/>
      <c r="Q23" s="247"/>
      <c r="R23" s="248"/>
      <c r="U23" s="186">
        <v>0</v>
      </c>
      <c r="V23" s="186">
        <v>306220254</v>
      </c>
      <c r="W23" s="186">
        <v>-306220254</v>
      </c>
      <c r="X23" s="186" t="s">
        <v>11</v>
      </c>
    </row>
    <row r="24" spans="1:24" ht="15.95" customHeight="1" x14ac:dyDescent="0.15">
      <c r="A24" s="60" t="s">
        <v>226</v>
      </c>
      <c r="B24" s="67"/>
      <c r="C24" s="18"/>
      <c r="D24" s="105"/>
      <c r="E24" s="105" t="s">
        <v>227</v>
      </c>
      <c r="F24" s="105"/>
      <c r="G24" s="87"/>
      <c r="H24" s="87"/>
      <c r="I24" s="87"/>
      <c r="J24" s="78"/>
      <c r="K24" s="245"/>
      <c r="L24" s="246"/>
      <c r="M24" s="79"/>
      <c r="N24" s="81"/>
      <c r="O24" s="79"/>
      <c r="P24" s="81"/>
      <c r="Q24" s="247"/>
      <c r="R24" s="248"/>
      <c r="U24" s="186">
        <v>3980793</v>
      </c>
      <c r="V24" s="186">
        <v>783062032</v>
      </c>
      <c r="W24" s="186">
        <v>-779081239</v>
      </c>
      <c r="X24" s="186" t="s">
        <v>11</v>
      </c>
    </row>
    <row r="25" spans="1:24" ht="15.95" customHeight="1" x14ac:dyDescent="0.15">
      <c r="A25" s="60" t="s">
        <v>228</v>
      </c>
      <c r="B25" s="67"/>
      <c r="C25" s="18"/>
      <c r="D25" s="105"/>
      <c r="E25" s="105" t="s">
        <v>229</v>
      </c>
      <c r="F25" s="105"/>
      <c r="G25" s="87"/>
      <c r="H25" s="14"/>
      <c r="I25" s="87"/>
      <c r="J25" s="78"/>
      <c r="K25" s="245"/>
      <c r="L25" s="246"/>
      <c r="M25" s="79"/>
      <c r="N25" s="81"/>
      <c r="O25" s="79"/>
      <c r="P25" s="81"/>
      <c r="Q25" s="247"/>
      <c r="R25" s="248"/>
      <c r="U25" s="186">
        <v>-3980793</v>
      </c>
      <c r="V25" s="186">
        <v>437477264</v>
      </c>
      <c r="W25" s="186">
        <v>-441458057</v>
      </c>
      <c r="X25" s="186" t="s">
        <v>11</v>
      </c>
    </row>
    <row r="26" spans="1:24" ht="15.95" customHeight="1" x14ac:dyDescent="0.15">
      <c r="A26" s="60" t="s">
        <v>230</v>
      </c>
      <c r="B26" s="67"/>
      <c r="C26" s="18"/>
      <c r="D26" s="105" t="s">
        <v>231</v>
      </c>
      <c r="E26" s="87"/>
      <c r="F26" s="87"/>
      <c r="G26" s="87"/>
      <c r="H26" s="87"/>
      <c r="I26" s="87"/>
      <c r="J26" s="78"/>
      <c r="K26" s="79">
        <v>-32</v>
      </c>
      <c r="L26" s="80"/>
      <c r="M26" s="79">
        <v>-32</v>
      </c>
      <c r="N26" s="81"/>
      <c r="O26" s="243"/>
      <c r="P26" s="244"/>
      <c r="Q26" s="243"/>
      <c r="R26" s="249"/>
      <c r="U26" s="186">
        <f t="shared" ref="U26:U33" si="1">IF(COUNTIF(V26:X26,"-")=COUNTA(V26:X26),"-",SUM(V26:X26))</f>
        <v>-32336964</v>
      </c>
      <c r="V26" s="186">
        <v>-32336964</v>
      </c>
      <c r="W26" s="186" t="s">
        <v>11</v>
      </c>
      <c r="X26" s="186" t="s">
        <v>11</v>
      </c>
    </row>
    <row r="27" spans="1:24" ht="15.95" customHeight="1" x14ac:dyDescent="0.15">
      <c r="A27" s="60" t="s">
        <v>232</v>
      </c>
      <c r="B27" s="67"/>
      <c r="C27" s="18"/>
      <c r="D27" s="105" t="s">
        <v>233</v>
      </c>
      <c r="E27" s="105"/>
      <c r="F27" s="87"/>
      <c r="G27" s="87"/>
      <c r="H27" s="87"/>
      <c r="I27" s="87"/>
      <c r="J27" s="78"/>
      <c r="K27" s="79">
        <v>48</v>
      </c>
      <c r="L27" s="80"/>
      <c r="M27" s="79">
        <v>48</v>
      </c>
      <c r="N27" s="81"/>
      <c r="O27" s="243"/>
      <c r="P27" s="244"/>
      <c r="Q27" s="243"/>
      <c r="R27" s="249"/>
      <c r="U27" s="186">
        <f t="shared" si="1"/>
        <v>48296373</v>
      </c>
      <c r="V27" s="186">
        <v>48296373</v>
      </c>
      <c r="W27" s="186" t="s">
        <v>11</v>
      </c>
      <c r="X27" s="186" t="s">
        <v>11</v>
      </c>
    </row>
    <row r="28" spans="1:24" ht="15.95" customHeight="1" x14ac:dyDescent="0.15">
      <c r="A28" s="60" t="s">
        <v>347</v>
      </c>
      <c r="B28" s="67"/>
      <c r="C28" s="18"/>
      <c r="D28" s="105" t="s">
        <v>234</v>
      </c>
      <c r="E28" s="105"/>
      <c r="F28" s="87"/>
      <c r="G28" s="87"/>
      <c r="H28" s="87"/>
      <c r="I28" s="87"/>
      <c r="J28" s="78"/>
      <c r="K28" s="79" t="s">
        <v>11</v>
      </c>
      <c r="L28" s="106"/>
      <c r="M28" s="243"/>
      <c r="N28" s="244"/>
      <c r="O28" s="243"/>
      <c r="P28" s="244"/>
      <c r="Q28" s="82" t="s">
        <v>11</v>
      </c>
      <c r="R28" s="85"/>
      <c r="U28" s="186">
        <f t="shared" si="1"/>
        <v>0</v>
      </c>
      <c r="V28" s="186" t="s">
        <v>11</v>
      </c>
      <c r="W28" s="186" t="s">
        <v>11</v>
      </c>
      <c r="X28" s="186">
        <v>0</v>
      </c>
    </row>
    <row r="29" spans="1:24" ht="15.95" customHeight="1" x14ac:dyDescent="0.15">
      <c r="A29" s="60" t="s">
        <v>348</v>
      </c>
      <c r="B29" s="67"/>
      <c r="C29" s="18"/>
      <c r="D29" s="105" t="s">
        <v>235</v>
      </c>
      <c r="E29" s="105"/>
      <c r="F29" s="87"/>
      <c r="G29" s="87"/>
      <c r="H29" s="87"/>
      <c r="I29" s="87"/>
      <c r="J29" s="78"/>
      <c r="K29" s="79" t="s">
        <v>11</v>
      </c>
      <c r="L29" s="106"/>
      <c r="M29" s="243"/>
      <c r="N29" s="244"/>
      <c r="O29" s="243"/>
      <c r="P29" s="244"/>
      <c r="Q29" s="82" t="s">
        <v>11</v>
      </c>
      <c r="R29" s="85"/>
      <c r="U29" s="186">
        <f t="shared" si="1"/>
        <v>0</v>
      </c>
      <c r="V29" s="186" t="s">
        <v>11</v>
      </c>
      <c r="W29" s="186" t="s">
        <v>11</v>
      </c>
      <c r="X29" s="186">
        <v>0</v>
      </c>
    </row>
    <row r="30" spans="1:24" ht="15.95" customHeight="1" x14ac:dyDescent="0.15">
      <c r="A30" s="60" t="s">
        <v>349</v>
      </c>
      <c r="B30" s="67"/>
      <c r="C30" s="18"/>
      <c r="D30" s="105" t="s">
        <v>236</v>
      </c>
      <c r="E30" s="105"/>
      <c r="F30" s="87"/>
      <c r="G30" s="87"/>
      <c r="H30" s="87"/>
      <c r="I30" s="87"/>
      <c r="J30" s="78"/>
      <c r="K30" s="79">
        <v>25</v>
      </c>
      <c r="L30" s="80"/>
      <c r="M30" s="243"/>
      <c r="N30" s="244"/>
      <c r="O30" s="243"/>
      <c r="P30" s="244"/>
      <c r="Q30" s="82">
        <v>25</v>
      </c>
      <c r="R30" s="85"/>
      <c r="U30" s="186">
        <f t="shared" si="1"/>
        <v>0</v>
      </c>
      <c r="V30" s="186" t="s">
        <v>11</v>
      </c>
      <c r="W30" s="186" t="s">
        <v>11</v>
      </c>
      <c r="X30" s="186">
        <v>0</v>
      </c>
    </row>
    <row r="31" spans="1:24" ht="15.95" customHeight="1" x14ac:dyDescent="0.15">
      <c r="A31" s="60" t="s">
        <v>237</v>
      </c>
      <c r="B31" s="67"/>
      <c r="C31" s="88"/>
      <c r="D31" s="89" t="s">
        <v>44</v>
      </c>
      <c r="E31" s="89"/>
      <c r="F31" s="89"/>
      <c r="G31" s="107"/>
      <c r="H31" s="107"/>
      <c r="I31" s="107"/>
      <c r="J31" s="90"/>
      <c r="K31" s="91">
        <v>-2358</v>
      </c>
      <c r="L31" s="92"/>
      <c r="M31" s="91">
        <v>849</v>
      </c>
      <c r="N31" s="93"/>
      <c r="O31" s="91">
        <v>-3207</v>
      </c>
      <c r="P31" s="93"/>
      <c r="Q31" s="241"/>
      <c r="R31" s="242"/>
      <c r="S31" s="108"/>
      <c r="U31" s="186">
        <f t="shared" si="1"/>
        <v>242729884</v>
      </c>
      <c r="V31" s="186">
        <v>-161217061</v>
      </c>
      <c r="W31" s="186">
        <v>403946945</v>
      </c>
      <c r="X31" s="186" t="s">
        <v>11</v>
      </c>
    </row>
    <row r="32" spans="1:24" ht="15.95" customHeight="1" thickBot="1" x14ac:dyDescent="0.2">
      <c r="A32" s="60" t="s">
        <v>238</v>
      </c>
      <c r="B32" s="67"/>
      <c r="C32" s="109"/>
      <c r="D32" s="110" t="s">
        <v>239</v>
      </c>
      <c r="E32" s="110"/>
      <c r="F32" s="111"/>
      <c r="G32" s="111"/>
      <c r="H32" s="112"/>
      <c r="I32" s="111"/>
      <c r="J32" s="113"/>
      <c r="K32" s="296">
        <v>-282</v>
      </c>
      <c r="L32" s="191" t="s">
        <v>364</v>
      </c>
      <c r="M32" s="296">
        <v>865</v>
      </c>
      <c r="N32" s="192"/>
      <c r="O32" s="296">
        <v>-1173</v>
      </c>
      <c r="P32" s="192"/>
      <c r="Q32" s="297">
        <v>25</v>
      </c>
      <c r="R32" s="114"/>
      <c r="S32" s="108"/>
      <c r="U32" s="186">
        <f t="shared" si="1"/>
        <v>2292593316</v>
      </c>
      <c r="V32" s="186">
        <f>IF(AND(V21="-",COUNTIF(V26:V27,"-")=COUNTA(V26:V27),V31="-"),"-",SUM(V21,V26:V27,V31))</f>
        <v>3055990595</v>
      </c>
      <c r="W32" s="186">
        <f>IF(AND(W20="-",W21="-",COUNTIF(W26:W27,"-")=COUNTA(W26:W27),W31="-"),"-",SUM(W20,W21,W26:W27,W31))</f>
        <v>-763397279</v>
      </c>
      <c r="X32" s="186">
        <f>IF(AND(X20="-",COUNTIF(X28:X30,"-")=COUNTA(X28:X30)),"-",SUM(X20,X28:X30))</f>
        <v>0</v>
      </c>
    </row>
    <row r="33" spans="1:24" ht="15.95" customHeight="1" thickBot="1" x14ac:dyDescent="0.2">
      <c r="A33" s="60" t="s">
        <v>240</v>
      </c>
      <c r="B33" s="67"/>
      <c r="C33" s="115" t="s">
        <v>241</v>
      </c>
      <c r="D33" s="116"/>
      <c r="E33" s="116"/>
      <c r="F33" s="116"/>
      <c r="G33" s="117"/>
      <c r="H33" s="117"/>
      <c r="I33" s="117"/>
      <c r="J33" s="118"/>
      <c r="K33" s="298">
        <v>50892</v>
      </c>
      <c r="L33" s="193"/>
      <c r="M33" s="298">
        <v>84187</v>
      </c>
      <c r="N33" s="194"/>
      <c r="O33" s="298">
        <v>-33857</v>
      </c>
      <c r="P33" s="194"/>
      <c r="Q33" s="299">
        <v>562</v>
      </c>
      <c r="R33" s="119"/>
      <c r="S33" s="108"/>
      <c r="U33" s="186">
        <f t="shared" si="1"/>
        <v>58418053369</v>
      </c>
      <c r="V33" s="186">
        <v>91329067744</v>
      </c>
      <c r="W33" s="186">
        <v>-33447869364</v>
      </c>
      <c r="X33" s="186">
        <f>IF(AND(X15="-",X32="-"),"-",SUM(X15,X32))</f>
        <v>536854989</v>
      </c>
    </row>
    <row r="34" spans="1:24" ht="6.75" customHeight="1" x14ac:dyDescent="0.15">
      <c r="B34" s="67"/>
      <c r="C34" s="120"/>
      <c r="D34" s="121"/>
      <c r="E34" s="121"/>
      <c r="F34" s="121"/>
      <c r="G34" s="121"/>
      <c r="H34" s="121"/>
      <c r="I34" s="121"/>
      <c r="J34" s="121"/>
      <c r="K34" s="67"/>
      <c r="L34" s="67"/>
      <c r="M34" s="67"/>
      <c r="N34" s="67"/>
      <c r="O34" s="67"/>
      <c r="P34" s="67"/>
      <c r="Q34" s="67"/>
      <c r="R34" s="13"/>
      <c r="S34" s="108"/>
    </row>
    <row r="35" spans="1:24" ht="15.6" customHeight="1" x14ac:dyDescent="0.15">
      <c r="B35" s="67"/>
      <c r="C35" s="122"/>
      <c r="D35" s="195" t="s">
        <v>342</v>
      </c>
      <c r="F35" s="70"/>
      <c r="G35" s="196"/>
      <c r="H35" s="70"/>
      <c r="I35" s="70"/>
      <c r="J35" s="122"/>
      <c r="K35" s="67"/>
      <c r="L35" s="67"/>
      <c r="M35" s="67"/>
      <c r="N35" s="67"/>
      <c r="O35" s="67"/>
      <c r="P35" s="67"/>
      <c r="Q35" s="67"/>
      <c r="R35" s="13"/>
      <c r="S35" s="108"/>
    </row>
  </sheetData>
  <mergeCells count="34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1:R31"/>
    <mergeCell ref="M28:N28"/>
    <mergeCell ref="O28:P28"/>
    <mergeCell ref="M29:N29"/>
    <mergeCell ref="O29:P29"/>
    <mergeCell ref="M30:N30"/>
    <mergeCell ref="O30:P30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69"/>
  <sheetViews>
    <sheetView topLeftCell="B40" zoomScale="85" zoomScaleNormal="85" workbookViewId="0">
      <selection activeCell="U61" sqref="U61"/>
    </sheetView>
  </sheetViews>
  <sheetFormatPr defaultColWidth="9"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customWidth="1"/>
    <col min="14" max="14" width="3" style="2" customWidth="1"/>
    <col min="15" max="15" width="0.75" style="28" customWidth="1"/>
    <col min="16" max="16" width="9" style="3"/>
    <col min="17" max="17" width="0" style="3" hidden="1" customWidth="1"/>
    <col min="18" max="16384" width="9" style="3"/>
  </cols>
  <sheetData>
    <row r="1" spans="1:36" x14ac:dyDescent="0.15">
      <c r="C1" s="2" t="s">
        <v>353</v>
      </c>
    </row>
    <row r="2" spans="1:36" x14ac:dyDescent="0.15">
      <c r="C2" s="2" t="s">
        <v>354</v>
      </c>
    </row>
    <row r="3" spans="1:36" x14ac:dyDescent="0.15">
      <c r="C3" s="2" t="s">
        <v>355</v>
      </c>
    </row>
    <row r="4" spans="1:36" x14ac:dyDescent="0.15">
      <c r="C4" s="2" t="s">
        <v>356</v>
      </c>
    </row>
    <row r="5" spans="1:36" x14ac:dyDescent="0.15">
      <c r="C5" s="2" t="s">
        <v>357</v>
      </c>
    </row>
    <row r="6" spans="1:36" x14ac:dyDescent="0.15">
      <c r="C6" s="2" t="s">
        <v>358</v>
      </c>
    </row>
    <row r="7" spans="1:36" x14ac:dyDescent="0.15">
      <c r="C7" s="2" t="s">
        <v>359</v>
      </c>
    </row>
    <row r="8" spans="1:36" s="28" customFormat="1" x14ac:dyDescent="0.15">
      <c r="A8" s="1"/>
      <c r="B8" s="123"/>
      <c r="C8" s="123"/>
      <c r="D8" s="27"/>
      <c r="E8" s="27"/>
      <c r="F8" s="27"/>
      <c r="G8" s="27"/>
      <c r="H8" s="27"/>
      <c r="I8" s="2"/>
      <c r="J8" s="2"/>
      <c r="K8" s="2"/>
      <c r="L8" s="2"/>
      <c r="M8" s="2"/>
      <c r="N8" s="2"/>
    </row>
    <row r="9" spans="1:36" s="28" customFormat="1" ht="24" x14ac:dyDescent="0.15">
      <c r="A9" s="1"/>
      <c r="B9" s="124"/>
      <c r="C9" s="280" t="s">
        <v>367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0" spans="1:36" s="28" customFormat="1" ht="14.25" x14ac:dyDescent="0.15">
      <c r="A10" s="125"/>
      <c r="B10" s="126"/>
      <c r="C10" s="281" t="s">
        <v>368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1:36" s="28" customFormat="1" ht="14.25" x14ac:dyDescent="0.15">
      <c r="A11" s="125"/>
      <c r="B11" s="126"/>
      <c r="C11" s="281" t="s">
        <v>369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</row>
    <row r="12" spans="1:36" s="28" customFormat="1" ht="14.25" thickBot="1" x14ac:dyDescent="0.2">
      <c r="A12" s="125"/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 t="s">
        <v>360</v>
      </c>
    </row>
    <row r="13" spans="1:36" s="28" customFormat="1" x14ac:dyDescent="0.15">
      <c r="A13" s="125"/>
      <c r="B13" s="126"/>
      <c r="C13" s="282" t="s">
        <v>0</v>
      </c>
      <c r="D13" s="283"/>
      <c r="E13" s="283"/>
      <c r="F13" s="283"/>
      <c r="G13" s="283"/>
      <c r="H13" s="283"/>
      <c r="I13" s="283"/>
      <c r="J13" s="284"/>
      <c r="K13" s="284"/>
      <c r="L13" s="285"/>
      <c r="M13" s="289" t="s">
        <v>331</v>
      </c>
      <c r="N13" s="290"/>
    </row>
    <row r="14" spans="1:36" s="28" customFormat="1" ht="14.25" thickBot="1" x14ac:dyDescent="0.2">
      <c r="A14" s="125" t="s">
        <v>329</v>
      </c>
      <c r="B14" s="126"/>
      <c r="C14" s="286"/>
      <c r="D14" s="287"/>
      <c r="E14" s="287"/>
      <c r="F14" s="287"/>
      <c r="G14" s="287"/>
      <c r="H14" s="287"/>
      <c r="I14" s="287"/>
      <c r="J14" s="287"/>
      <c r="K14" s="287"/>
      <c r="L14" s="288"/>
      <c r="M14" s="291"/>
      <c r="N14" s="292"/>
    </row>
    <row r="15" spans="1:36" s="28" customFormat="1" x14ac:dyDescent="0.15">
      <c r="A15" s="129"/>
      <c r="B15" s="130"/>
      <c r="C15" s="131" t="s">
        <v>350</v>
      </c>
      <c r="D15" s="132"/>
      <c r="E15" s="132"/>
      <c r="F15" s="133"/>
      <c r="G15" s="133"/>
      <c r="H15" s="134"/>
      <c r="I15" s="133"/>
      <c r="J15" s="134"/>
      <c r="K15" s="134"/>
      <c r="L15" s="135"/>
      <c r="M15" s="189" t="s">
        <v>376</v>
      </c>
      <c r="N15" s="136"/>
      <c r="AJ15" s="187"/>
    </row>
    <row r="16" spans="1:36" s="28" customFormat="1" x14ac:dyDescent="0.15">
      <c r="A16" s="1" t="s">
        <v>244</v>
      </c>
      <c r="B16" s="2"/>
      <c r="C16" s="137"/>
      <c r="D16" s="138" t="s">
        <v>245</v>
      </c>
      <c r="E16" s="138"/>
      <c r="F16" s="139"/>
      <c r="G16" s="139"/>
      <c r="H16" s="127"/>
      <c r="I16" s="139"/>
      <c r="J16" s="127"/>
      <c r="K16" s="127"/>
      <c r="L16" s="140"/>
      <c r="M16" s="141" t="s">
        <v>11</v>
      </c>
      <c r="N16" s="142"/>
      <c r="Q16" s="28">
        <f>IF(AND(Q17="-",Q22="-"),"-",SUM(Q17,Q22))</f>
        <v>29335104435</v>
      </c>
      <c r="AJ16" s="187"/>
    </row>
    <row r="17" spans="1:36" s="28" customFormat="1" x14ac:dyDescent="0.15">
      <c r="A17" s="1" t="s">
        <v>246</v>
      </c>
      <c r="B17" s="2"/>
      <c r="C17" s="137"/>
      <c r="D17" s="138"/>
      <c r="E17" s="138" t="s">
        <v>247</v>
      </c>
      <c r="F17" s="139"/>
      <c r="G17" s="139"/>
      <c r="H17" s="139"/>
      <c r="I17" s="139"/>
      <c r="J17" s="127"/>
      <c r="K17" s="127"/>
      <c r="L17" s="140"/>
      <c r="M17" s="141" t="s">
        <v>11</v>
      </c>
      <c r="N17" s="142"/>
      <c r="Q17" s="28">
        <f>IF(COUNTIF(Q18:Q21,"-")=COUNTA(Q18:Q21),"-",SUM(Q18:Q21))</f>
        <v>9800535430</v>
      </c>
      <c r="AJ17" s="187"/>
    </row>
    <row r="18" spans="1:36" s="28" customFormat="1" x14ac:dyDescent="0.15">
      <c r="A18" s="1" t="s">
        <v>248</v>
      </c>
      <c r="B18" s="2"/>
      <c r="C18" s="137"/>
      <c r="D18" s="138"/>
      <c r="E18" s="138"/>
      <c r="F18" s="139" t="s">
        <v>249</v>
      </c>
      <c r="G18" s="139"/>
      <c r="H18" s="139"/>
      <c r="I18" s="139"/>
      <c r="J18" s="127"/>
      <c r="K18" s="127"/>
      <c r="L18" s="140"/>
      <c r="M18" s="141" t="s">
        <v>11</v>
      </c>
      <c r="N18" s="142"/>
      <c r="Q18" s="28">
        <v>4460278498</v>
      </c>
      <c r="AJ18" s="187"/>
    </row>
    <row r="19" spans="1:36" s="28" customFormat="1" x14ac:dyDescent="0.15">
      <c r="A19" s="1" t="s">
        <v>250</v>
      </c>
      <c r="B19" s="2"/>
      <c r="C19" s="137"/>
      <c r="D19" s="138"/>
      <c r="E19" s="138"/>
      <c r="F19" s="139" t="s">
        <v>251</v>
      </c>
      <c r="G19" s="139"/>
      <c r="H19" s="139"/>
      <c r="I19" s="139"/>
      <c r="J19" s="127"/>
      <c r="K19" s="127"/>
      <c r="L19" s="140"/>
      <c r="M19" s="141" t="s">
        <v>11</v>
      </c>
      <c r="N19" s="142"/>
      <c r="Q19" s="28">
        <v>3854935510</v>
      </c>
      <c r="AJ19" s="187"/>
    </row>
    <row r="20" spans="1:36" s="28" customFormat="1" x14ac:dyDescent="0.15">
      <c r="A20" s="1" t="s">
        <v>252</v>
      </c>
      <c r="B20" s="2"/>
      <c r="C20" s="143"/>
      <c r="D20" s="127"/>
      <c r="E20" s="127"/>
      <c r="F20" s="127" t="s">
        <v>253</v>
      </c>
      <c r="G20" s="127"/>
      <c r="H20" s="127"/>
      <c r="I20" s="127"/>
      <c r="J20" s="127"/>
      <c r="K20" s="127"/>
      <c r="L20" s="140"/>
      <c r="M20" s="141" t="s">
        <v>11</v>
      </c>
      <c r="N20" s="142"/>
      <c r="Q20" s="28">
        <v>520088279</v>
      </c>
      <c r="AJ20" s="187"/>
    </row>
    <row r="21" spans="1:36" s="28" customFormat="1" x14ac:dyDescent="0.15">
      <c r="A21" s="1" t="s">
        <v>254</v>
      </c>
      <c r="B21" s="2"/>
      <c r="C21" s="144"/>
      <c r="D21" s="145"/>
      <c r="E21" s="127"/>
      <c r="F21" s="145" t="s">
        <v>255</v>
      </c>
      <c r="G21" s="145"/>
      <c r="H21" s="145"/>
      <c r="I21" s="145"/>
      <c r="J21" s="127"/>
      <c r="K21" s="127"/>
      <c r="L21" s="140"/>
      <c r="M21" s="141" t="s">
        <v>11</v>
      </c>
      <c r="N21" s="142"/>
      <c r="Q21" s="28">
        <v>965233143</v>
      </c>
      <c r="AJ21" s="187"/>
    </row>
    <row r="22" spans="1:36" s="28" customFormat="1" x14ac:dyDescent="0.15">
      <c r="A22" s="1" t="s">
        <v>256</v>
      </c>
      <c r="B22" s="2"/>
      <c r="C22" s="143"/>
      <c r="D22" s="145"/>
      <c r="E22" s="127" t="s">
        <v>257</v>
      </c>
      <c r="F22" s="145"/>
      <c r="G22" s="145"/>
      <c r="H22" s="145"/>
      <c r="I22" s="145"/>
      <c r="J22" s="127"/>
      <c r="K22" s="127"/>
      <c r="L22" s="140"/>
      <c r="M22" s="141" t="s">
        <v>11</v>
      </c>
      <c r="N22" s="142"/>
      <c r="Q22" s="28">
        <f>IF(COUNTIF(Q23:Q26,"-")=COUNTA(Q23:Q26),"-",SUM(Q23:Q26))</f>
        <v>19534569005</v>
      </c>
      <c r="AJ22" s="187"/>
    </row>
    <row r="23" spans="1:36" s="28" customFormat="1" x14ac:dyDescent="0.15">
      <c r="A23" s="1" t="s">
        <v>258</v>
      </c>
      <c r="B23" s="2"/>
      <c r="C23" s="143"/>
      <c r="D23" s="145"/>
      <c r="E23" s="145"/>
      <c r="F23" s="127" t="s">
        <v>259</v>
      </c>
      <c r="G23" s="145"/>
      <c r="H23" s="145"/>
      <c r="I23" s="145"/>
      <c r="J23" s="127"/>
      <c r="K23" s="127"/>
      <c r="L23" s="140"/>
      <c r="M23" s="141" t="s">
        <v>11</v>
      </c>
      <c r="N23" s="142"/>
      <c r="Q23" s="28">
        <v>14110506258</v>
      </c>
      <c r="AJ23" s="187"/>
    </row>
    <row r="24" spans="1:36" s="28" customFormat="1" x14ac:dyDescent="0.15">
      <c r="A24" s="1" t="s">
        <v>260</v>
      </c>
      <c r="B24" s="2"/>
      <c r="C24" s="143"/>
      <c r="D24" s="145"/>
      <c r="E24" s="145"/>
      <c r="F24" s="127" t="s">
        <v>261</v>
      </c>
      <c r="G24" s="145"/>
      <c r="H24" s="145"/>
      <c r="I24" s="145"/>
      <c r="J24" s="127"/>
      <c r="K24" s="127"/>
      <c r="L24" s="140"/>
      <c r="M24" s="141" t="s">
        <v>11</v>
      </c>
      <c r="N24" s="142"/>
      <c r="Q24" s="28">
        <v>3369638673</v>
      </c>
      <c r="AJ24" s="187"/>
    </row>
    <row r="25" spans="1:36" s="28" customFormat="1" x14ac:dyDescent="0.15">
      <c r="A25" s="1" t="s">
        <v>262</v>
      </c>
      <c r="B25" s="2"/>
      <c r="C25" s="143"/>
      <c r="D25" s="127"/>
      <c r="E25" s="145"/>
      <c r="F25" s="127" t="s">
        <v>263</v>
      </c>
      <c r="G25" s="145"/>
      <c r="H25" s="145"/>
      <c r="I25" s="145"/>
      <c r="J25" s="127"/>
      <c r="K25" s="127"/>
      <c r="L25" s="140"/>
      <c r="M25" s="141" t="s">
        <v>11</v>
      </c>
      <c r="N25" s="146"/>
      <c r="Q25" s="28">
        <v>2008961567</v>
      </c>
      <c r="AJ25" s="187"/>
    </row>
    <row r="26" spans="1:36" s="28" customFormat="1" x14ac:dyDescent="0.15">
      <c r="A26" s="1" t="s">
        <v>264</v>
      </c>
      <c r="B26" s="2"/>
      <c r="C26" s="143"/>
      <c r="D26" s="127"/>
      <c r="E26" s="147"/>
      <c r="F26" s="145" t="s">
        <v>255</v>
      </c>
      <c r="G26" s="127"/>
      <c r="H26" s="145"/>
      <c r="I26" s="145"/>
      <c r="J26" s="127"/>
      <c r="K26" s="127"/>
      <c r="L26" s="140"/>
      <c r="M26" s="141" t="s">
        <v>11</v>
      </c>
      <c r="N26" s="142"/>
      <c r="Q26" s="28">
        <v>45462507</v>
      </c>
      <c r="AJ26" s="187"/>
    </row>
    <row r="27" spans="1:36" s="28" customFormat="1" x14ac:dyDescent="0.15">
      <c r="A27" s="1" t="s">
        <v>265</v>
      </c>
      <c r="B27" s="2"/>
      <c r="C27" s="143"/>
      <c r="D27" s="127" t="s">
        <v>266</v>
      </c>
      <c r="E27" s="147"/>
      <c r="F27" s="145"/>
      <c r="G27" s="145"/>
      <c r="H27" s="145"/>
      <c r="I27" s="145"/>
      <c r="J27" s="127"/>
      <c r="K27" s="127"/>
      <c r="L27" s="140"/>
      <c r="M27" s="141" t="s">
        <v>11</v>
      </c>
      <c r="N27" s="142"/>
      <c r="Q27" s="28">
        <f>IF(COUNTIF(Q28:Q31,"-")=COUNTA(Q28:Q31),"-",SUM(Q28:Q31))</f>
        <v>31938259676</v>
      </c>
      <c r="AJ27" s="187"/>
    </row>
    <row r="28" spans="1:36" s="28" customFormat="1" x14ac:dyDescent="0.15">
      <c r="A28" s="1" t="s">
        <v>267</v>
      </c>
      <c r="B28" s="2"/>
      <c r="C28" s="143"/>
      <c r="D28" s="127"/>
      <c r="E28" s="147" t="s">
        <v>268</v>
      </c>
      <c r="F28" s="145"/>
      <c r="G28" s="145"/>
      <c r="H28" s="145"/>
      <c r="I28" s="145"/>
      <c r="J28" s="127"/>
      <c r="K28" s="127"/>
      <c r="L28" s="140"/>
      <c r="M28" s="141" t="s">
        <v>11</v>
      </c>
      <c r="N28" s="142"/>
      <c r="Q28" s="28">
        <v>20636751021</v>
      </c>
      <c r="AJ28" s="187"/>
    </row>
    <row r="29" spans="1:36" s="28" customFormat="1" x14ac:dyDescent="0.15">
      <c r="A29" s="1" t="s">
        <v>269</v>
      </c>
      <c r="B29" s="2"/>
      <c r="C29" s="143"/>
      <c r="D29" s="127"/>
      <c r="E29" s="147" t="s">
        <v>270</v>
      </c>
      <c r="F29" s="145"/>
      <c r="G29" s="145"/>
      <c r="H29" s="145"/>
      <c r="I29" s="145"/>
      <c r="J29" s="127"/>
      <c r="K29" s="127"/>
      <c r="L29" s="140"/>
      <c r="M29" s="141" t="s">
        <v>11</v>
      </c>
      <c r="N29" s="142"/>
      <c r="Q29" s="28">
        <v>6456519487</v>
      </c>
      <c r="AJ29" s="187"/>
    </row>
    <row r="30" spans="1:36" s="28" customFormat="1" x14ac:dyDescent="0.15">
      <c r="A30" s="1" t="s">
        <v>271</v>
      </c>
      <c r="B30" s="2"/>
      <c r="C30" s="143"/>
      <c r="D30" s="127"/>
      <c r="E30" s="147" t="s">
        <v>272</v>
      </c>
      <c r="F30" s="145"/>
      <c r="G30" s="145"/>
      <c r="H30" s="145"/>
      <c r="I30" s="145"/>
      <c r="J30" s="127"/>
      <c r="K30" s="127"/>
      <c r="L30" s="140"/>
      <c r="M30" s="141" t="s">
        <v>11</v>
      </c>
      <c r="N30" s="142"/>
      <c r="Q30" s="28">
        <v>3580932232</v>
      </c>
      <c r="AJ30" s="187"/>
    </row>
    <row r="31" spans="1:36" s="28" customFormat="1" x14ac:dyDescent="0.15">
      <c r="A31" s="1" t="s">
        <v>273</v>
      </c>
      <c r="B31" s="2"/>
      <c r="C31" s="143"/>
      <c r="D31" s="127"/>
      <c r="E31" s="147" t="s">
        <v>274</v>
      </c>
      <c r="F31" s="145"/>
      <c r="G31" s="145"/>
      <c r="H31" s="145"/>
      <c r="I31" s="147"/>
      <c r="J31" s="127"/>
      <c r="K31" s="127"/>
      <c r="L31" s="140"/>
      <c r="M31" s="141" t="s">
        <v>11</v>
      </c>
      <c r="N31" s="142"/>
      <c r="Q31" s="28">
        <v>1264056936</v>
      </c>
      <c r="AJ31" s="187"/>
    </row>
    <row r="32" spans="1:36" s="28" customFormat="1" x14ac:dyDescent="0.15">
      <c r="A32" s="1" t="s">
        <v>275</v>
      </c>
      <c r="B32" s="2"/>
      <c r="C32" s="143"/>
      <c r="D32" s="127" t="s">
        <v>276</v>
      </c>
      <c r="E32" s="147"/>
      <c r="F32" s="145"/>
      <c r="G32" s="145"/>
      <c r="H32" s="145"/>
      <c r="I32" s="147"/>
      <c r="J32" s="127"/>
      <c r="K32" s="127"/>
      <c r="L32" s="140"/>
      <c r="M32" s="141" t="s">
        <v>11</v>
      </c>
      <c r="N32" s="142"/>
      <c r="Q32" s="28">
        <f>IF(COUNTIF(Q33:Q34,"-")=COUNTA(Q33:Q34),"-",SUM(Q33:Q34))</f>
        <v>87211812</v>
      </c>
      <c r="AJ32" s="187"/>
    </row>
    <row r="33" spans="1:36" s="28" customFormat="1" x14ac:dyDescent="0.15">
      <c r="A33" s="1" t="s">
        <v>277</v>
      </c>
      <c r="B33" s="2"/>
      <c r="C33" s="143"/>
      <c r="D33" s="127"/>
      <c r="E33" s="147" t="s">
        <v>278</v>
      </c>
      <c r="F33" s="145"/>
      <c r="G33" s="145"/>
      <c r="H33" s="145"/>
      <c r="I33" s="145"/>
      <c r="J33" s="127"/>
      <c r="K33" s="127"/>
      <c r="L33" s="140"/>
      <c r="M33" s="141" t="s">
        <v>11</v>
      </c>
      <c r="N33" s="142"/>
      <c r="Q33" s="28">
        <v>79115211</v>
      </c>
      <c r="AJ33" s="187"/>
    </row>
    <row r="34" spans="1:36" s="28" customFormat="1" x14ac:dyDescent="0.15">
      <c r="A34" s="1" t="s">
        <v>279</v>
      </c>
      <c r="B34" s="2"/>
      <c r="C34" s="143"/>
      <c r="D34" s="127"/>
      <c r="E34" s="147" t="s">
        <v>255</v>
      </c>
      <c r="F34" s="145"/>
      <c r="G34" s="145"/>
      <c r="H34" s="145"/>
      <c r="I34" s="145"/>
      <c r="J34" s="127"/>
      <c r="K34" s="127"/>
      <c r="L34" s="140"/>
      <c r="M34" s="141" t="s">
        <v>11</v>
      </c>
      <c r="N34" s="142"/>
      <c r="Q34" s="28">
        <v>8096601</v>
      </c>
      <c r="AJ34" s="187"/>
    </row>
    <row r="35" spans="1:36" s="28" customFormat="1" x14ac:dyDescent="0.15">
      <c r="A35" s="1" t="s">
        <v>280</v>
      </c>
      <c r="B35" s="2"/>
      <c r="C35" s="143"/>
      <c r="D35" s="127" t="s">
        <v>281</v>
      </c>
      <c r="E35" s="147"/>
      <c r="F35" s="145"/>
      <c r="G35" s="145"/>
      <c r="H35" s="145"/>
      <c r="I35" s="145"/>
      <c r="J35" s="127"/>
      <c r="K35" s="127"/>
      <c r="L35" s="140"/>
      <c r="M35" s="141" t="s">
        <v>11</v>
      </c>
      <c r="N35" s="142"/>
      <c r="Q35" s="28">
        <v>7448000</v>
      </c>
      <c r="AJ35" s="187"/>
    </row>
    <row r="36" spans="1:36" s="28" customFormat="1" x14ac:dyDescent="0.15">
      <c r="A36" s="1" t="s">
        <v>242</v>
      </c>
      <c r="B36" s="2"/>
      <c r="C36" s="148" t="s">
        <v>243</v>
      </c>
      <c r="D36" s="149"/>
      <c r="E36" s="150"/>
      <c r="F36" s="151"/>
      <c r="G36" s="151"/>
      <c r="H36" s="151"/>
      <c r="I36" s="151"/>
      <c r="J36" s="149"/>
      <c r="K36" s="149"/>
      <c r="L36" s="152"/>
      <c r="M36" s="153" t="s">
        <v>11</v>
      </c>
      <c r="N36" s="154"/>
      <c r="Q36" s="28">
        <f>IF(COUNTIF(Q16:Q35,"-")=COUNTA(Q16:Q35),"-",SUM(Q27,Q35)-SUM(Q16,Q32))</f>
        <v>2523391429</v>
      </c>
      <c r="AJ36" s="187"/>
    </row>
    <row r="37" spans="1:36" s="28" customFormat="1" x14ac:dyDescent="0.15">
      <c r="A37" s="1"/>
      <c r="B37" s="2"/>
      <c r="C37" s="143" t="s">
        <v>351</v>
      </c>
      <c r="D37" s="127"/>
      <c r="E37" s="147"/>
      <c r="F37" s="145"/>
      <c r="G37" s="145"/>
      <c r="H37" s="145"/>
      <c r="I37" s="147"/>
      <c r="J37" s="127"/>
      <c r="K37" s="127"/>
      <c r="L37" s="140"/>
      <c r="M37" s="155"/>
      <c r="N37" s="156"/>
      <c r="AJ37" s="187"/>
    </row>
    <row r="38" spans="1:36" s="28" customFormat="1" x14ac:dyDescent="0.15">
      <c r="A38" s="1" t="s">
        <v>284</v>
      </c>
      <c r="B38" s="2"/>
      <c r="C38" s="143"/>
      <c r="D38" s="127" t="s">
        <v>285</v>
      </c>
      <c r="E38" s="147"/>
      <c r="F38" s="145"/>
      <c r="G38" s="145"/>
      <c r="H38" s="145"/>
      <c r="I38" s="145"/>
      <c r="J38" s="127"/>
      <c r="K38" s="127"/>
      <c r="L38" s="140"/>
      <c r="M38" s="141" t="s">
        <v>11</v>
      </c>
      <c r="N38" s="142"/>
      <c r="Q38" s="28">
        <f>IF(COUNTIF(Q39:Q43,"-")=COUNTA(Q39:Q43),"-",SUM(Q39:Q43))</f>
        <v>2984538487</v>
      </c>
      <c r="AJ38" s="187"/>
    </row>
    <row r="39" spans="1:36" s="28" customFormat="1" x14ac:dyDescent="0.15">
      <c r="A39" s="1" t="s">
        <v>286</v>
      </c>
      <c r="B39" s="2"/>
      <c r="C39" s="143"/>
      <c r="D39" s="127"/>
      <c r="E39" s="147" t="s">
        <v>287</v>
      </c>
      <c r="F39" s="145"/>
      <c r="G39" s="145"/>
      <c r="H39" s="145"/>
      <c r="I39" s="145"/>
      <c r="J39" s="127"/>
      <c r="K39" s="127"/>
      <c r="L39" s="140"/>
      <c r="M39" s="141" t="s">
        <v>11</v>
      </c>
      <c r="N39" s="142"/>
      <c r="Q39" s="28">
        <v>2521321534</v>
      </c>
      <c r="AJ39" s="187"/>
    </row>
    <row r="40" spans="1:36" s="28" customFormat="1" x14ac:dyDescent="0.15">
      <c r="A40" s="1" t="s">
        <v>288</v>
      </c>
      <c r="B40" s="2"/>
      <c r="C40" s="143"/>
      <c r="D40" s="127"/>
      <c r="E40" s="147" t="s">
        <v>289</v>
      </c>
      <c r="F40" s="145"/>
      <c r="G40" s="145"/>
      <c r="H40" s="145"/>
      <c r="I40" s="145"/>
      <c r="J40" s="127"/>
      <c r="K40" s="127"/>
      <c r="L40" s="140"/>
      <c r="M40" s="141" t="s">
        <v>11</v>
      </c>
      <c r="N40" s="142"/>
      <c r="Q40" s="28">
        <v>408816953</v>
      </c>
      <c r="AJ40" s="187"/>
    </row>
    <row r="41" spans="1:36" s="28" customFormat="1" x14ac:dyDescent="0.15">
      <c r="A41" s="1" t="s">
        <v>290</v>
      </c>
      <c r="B41" s="2"/>
      <c r="C41" s="143"/>
      <c r="D41" s="127"/>
      <c r="E41" s="147" t="s">
        <v>291</v>
      </c>
      <c r="F41" s="145"/>
      <c r="G41" s="145"/>
      <c r="H41" s="145"/>
      <c r="I41" s="145"/>
      <c r="J41" s="127"/>
      <c r="K41" s="127"/>
      <c r="L41" s="140"/>
      <c r="M41" s="141" t="s">
        <v>11</v>
      </c>
      <c r="N41" s="142"/>
      <c r="Q41" s="28">
        <v>18000000</v>
      </c>
      <c r="AJ41" s="187"/>
    </row>
    <row r="42" spans="1:36" s="28" customFormat="1" x14ac:dyDescent="0.15">
      <c r="A42" s="1" t="s">
        <v>292</v>
      </c>
      <c r="B42" s="2"/>
      <c r="C42" s="143"/>
      <c r="D42" s="127"/>
      <c r="E42" s="147" t="s">
        <v>293</v>
      </c>
      <c r="F42" s="145"/>
      <c r="G42" s="145"/>
      <c r="H42" s="145"/>
      <c r="I42" s="145"/>
      <c r="J42" s="127"/>
      <c r="K42" s="127"/>
      <c r="L42" s="140"/>
      <c r="M42" s="141" t="s">
        <v>11</v>
      </c>
      <c r="N42" s="142"/>
      <c r="Q42" s="28">
        <v>18400000</v>
      </c>
      <c r="AJ42" s="187"/>
    </row>
    <row r="43" spans="1:36" s="28" customFormat="1" x14ac:dyDescent="0.15">
      <c r="A43" s="1" t="s">
        <v>294</v>
      </c>
      <c r="B43" s="2"/>
      <c r="C43" s="143"/>
      <c r="D43" s="127"/>
      <c r="E43" s="147" t="s">
        <v>255</v>
      </c>
      <c r="F43" s="145"/>
      <c r="G43" s="145"/>
      <c r="H43" s="145"/>
      <c r="I43" s="145"/>
      <c r="J43" s="127"/>
      <c r="K43" s="127"/>
      <c r="L43" s="140"/>
      <c r="M43" s="141" t="s">
        <v>11</v>
      </c>
      <c r="N43" s="142"/>
      <c r="Q43" s="28">
        <v>18000000</v>
      </c>
      <c r="AJ43" s="187"/>
    </row>
    <row r="44" spans="1:36" s="28" customFormat="1" x14ac:dyDescent="0.15">
      <c r="A44" s="1" t="s">
        <v>295</v>
      </c>
      <c r="B44" s="2"/>
      <c r="C44" s="143"/>
      <c r="D44" s="127" t="s">
        <v>296</v>
      </c>
      <c r="E44" s="147"/>
      <c r="F44" s="145"/>
      <c r="G44" s="145"/>
      <c r="H44" s="145"/>
      <c r="I44" s="147"/>
      <c r="J44" s="127"/>
      <c r="K44" s="127"/>
      <c r="L44" s="140"/>
      <c r="M44" s="141" t="s">
        <v>11</v>
      </c>
      <c r="N44" s="142"/>
      <c r="Q44" s="28">
        <f>IF(COUNTIF(Q45:Q49,"-")=COUNTA(Q45:Q49),"-",SUM(Q45:Q49))</f>
        <v>1340701822</v>
      </c>
      <c r="AJ44" s="187"/>
    </row>
    <row r="45" spans="1:36" s="28" customFormat="1" x14ac:dyDescent="0.15">
      <c r="A45" s="1" t="s">
        <v>297</v>
      </c>
      <c r="B45" s="2"/>
      <c r="C45" s="143"/>
      <c r="D45" s="127"/>
      <c r="E45" s="147" t="s">
        <v>270</v>
      </c>
      <c r="F45" s="145"/>
      <c r="G45" s="145"/>
      <c r="H45" s="145"/>
      <c r="I45" s="147"/>
      <c r="J45" s="127"/>
      <c r="K45" s="127"/>
      <c r="L45" s="140"/>
      <c r="M45" s="141" t="s">
        <v>11</v>
      </c>
      <c r="N45" s="142"/>
      <c r="Q45" s="28">
        <v>1020054506</v>
      </c>
      <c r="AJ45" s="187"/>
    </row>
    <row r="46" spans="1:36" s="28" customFormat="1" x14ac:dyDescent="0.15">
      <c r="A46" s="1" t="s">
        <v>298</v>
      </c>
      <c r="B46" s="2"/>
      <c r="C46" s="143"/>
      <c r="D46" s="127"/>
      <c r="E46" s="147" t="s">
        <v>299</v>
      </c>
      <c r="F46" s="145"/>
      <c r="G46" s="145"/>
      <c r="H46" s="145"/>
      <c r="I46" s="147"/>
      <c r="J46" s="127"/>
      <c r="K46" s="127"/>
      <c r="L46" s="140"/>
      <c r="M46" s="141" t="s">
        <v>11</v>
      </c>
      <c r="N46" s="142"/>
      <c r="Q46" s="28">
        <v>151875369</v>
      </c>
      <c r="AJ46" s="187"/>
    </row>
    <row r="47" spans="1:36" s="28" customFormat="1" x14ac:dyDescent="0.15">
      <c r="A47" s="1" t="s">
        <v>300</v>
      </c>
      <c r="B47" s="2"/>
      <c r="C47" s="143"/>
      <c r="D47" s="127"/>
      <c r="E47" s="147" t="s">
        <v>301</v>
      </c>
      <c r="F47" s="145"/>
      <c r="G47" s="127"/>
      <c r="H47" s="145"/>
      <c r="I47" s="145"/>
      <c r="J47" s="127"/>
      <c r="K47" s="127"/>
      <c r="L47" s="140"/>
      <c r="M47" s="141" t="s">
        <v>11</v>
      </c>
      <c r="N47" s="142"/>
      <c r="Q47" s="28">
        <v>13090000</v>
      </c>
      <c r="AJ47" s="187"/>
    </row>
    <row r="48" spans="1:36" s="28" customFormat="1" x14ac:dyDescent="0.15">
      <c r="A48" s="1" t="s">
        <v>302</v>
      </c>
      <c r="B48" s="2"/>
      <c r="C48" s="143"/>
      <c r="D48" s="127"/>
      <c r="E48" s="147" t="s">
        <v>303</v>
      </c>
      <c r="F48" s="145"/>
      <c r="G48" s="127"/>
      <c r="H48" s="145"/>
      <c r="I48" s="145"/>
      <c r="J48" s="127"/>
      <c r="K48" s="127"/>
      <c r="L48" s="140"/>
      <c r="M48" s="141" t="s">
        <v>11</v>
      </c>
      <c r="N48" s="142"/>
      <c r="Q48" s="28">
        <v>5380438</v>
      </c>
      <c r="AJ48" s="187"/>
    </row>
    <row r="49" spans="1:36" s="28" customFormat="1" x14ac:dyDescent="0.15">
      <c r="A49" s="1" t="s">
        <v>304</v>
      </c>
      <c r="B49" s="2"/>
      <c r="C49" s="143"/>
      <c r="D49" s="127"/>
      <c r="E49" s="147" t="s">
        <v>274</v>
      </c>
      <c r="F49" s="145"/>
      <c r="G49" s="145"/>
      <c r="H49" s="145"/>
      <c r="I49" s="145"/>
      <c r="J49" s="127"/>
      <c r="K49" s="127"/>
      <c r="L49" s="140"/>
      <c r="M49" s="141" t="s">
        <v>11</v>
      </c>
      <c r="N49" s="142"/>
      <c r="Q49" s="28">
        <v>150301509</v>
      </c>
      <c r="AJ49" s="187"/>
    </row>
    <row r="50" spans="1:36" s="28" customFormat="1" x14ac:dyDescent="0.15">
      <c r="A50" s="1" t="s">
        <v>282</v>
      </c>
      <c r="B50" s="2"/>
      <c r="C50" s="148" t="s">
        <v>283</v>
      </c>
      <c r="D50" s="149"/>
      <c r="E50" s="150"/>
      <c r="F50" s="151"/>
      <c r="G50" s="151"/>
      <c r="H50" s="151"/>
      <c r="I50" s="151"/>
      <c r="J50" s="149"/>
      <c r="K50" s="149"/>
      <c r="L50" s="152"/>
      <c r="M50" s="153" t="s">
        <v>11</v>
      </c>
      <c r="N50" s="154"/>
      <c r="Q50" s="28">
        <f>IF(AND(Q38="-",Q44="-"),"-",SUM(Q44)-SUM(Q38))</f>
        <v>-1643836665</v>
      </c>
      <c r="AJ50" s="187"/>
    </row>
    <row r="51" spans="1:36" s="28" customFormat="1" x14ac:dyDescent="0.15">
      <c r="A51" s="1"/>
      <c r="B51" s="2"/>
      <c r="C51" s="143" t="s">
        <v>352</v>
      </c>
      <c r="D51" s="127"/>
      <c r="E51" s="147"/>
      <c r="F51" s="145"/>
      <c r="G51" s="145"/>
      <c r="H51" s="145"/>
      <c r="I51" s="145"/>
      <c r="J51" s="127"/>
      <c r="K51" s="127"/>
      <c r="L51" s="140"/>
      <c r="M51" s="155"/>
      <c r="N51" s="156"/>
      <c r="AJ51" s="187"/>
    </row>
    <row r="52" spans="1:36" s="28" customFormat="1" x14ac:dyDescent="0.15">
      <c r="A52" s="1" t="s">
        <v>307</v>
      </c>
      <c r="B52" s="2"/>
      <c r="C52" s="143"/>
      <c r="D52" s="127" t="s">
        <v>308</v>
      </c>
      <c r="E52" s="147"/>
      <c r="F52" s="145"/>
      <c r="G52" s="145"/>
      <c r="H52" s="145"/>
      <c r="I52" s="145"/>
      <c r="J52" s="127"/>
      <c r="K52" s="127"/>
      <c r="L52" s="140"/>
      <c r="M52" s="141" t="s">
        <v>11</v>
      </c>
      <c r="N52" s="142"/>
      <c r="Q52" s="28">
        <f>IF(COUNTIF(Q53:Q54,"-")=COUNTA(Q53:Q54),"-",SUM(Q53:Q54))</f>
        <v>3021926321</v>
      </c>
      <c r="AJ52" s="187"/>
    </row>
    <row r="53" spans="1:36" s="28" customFormat="1" x14ac:dyDescent="0.15">
      <c r="A53" s="1" t="s">
        <v>309</v>
      </c>
      <c r="B53" s="2"/>
      <c r="C53" s="143"/>
      <c r="D53" s="127"/>
      <c r="E53" s="147" t="s">
        <v>370</v>
      </c>
      <c r="F53" s="145"/>
      <c r="G53" s="145"/>
      <c r="H53" s="145"/>
      <c r="I53" s="145"/>
      <c r="J53" s="127"/>
      <c r="K53" s="127"/>
      <c r="L53" s="140"/>
      <c r="M53" s="141" t="s">
        <v>11</v>
      </c>
      <c r="N53" s="142"/>
      <c r="Q53" s="28">
        <v>3021926321</v>
      </c>
      <c r="AJ53" s="187"/>
    </row>
    <row r="54" spans="1:36" s="28" customFormat="1" x14ac:dyDescent="0.15">
      <c r="A54" s="1" t="s">
        <v>310</v>
      </c>
      <c r="B54" s="2"/>
      <c r="C54" s="143"/>
      <c r="D54" s="127"/>
      <c r="E54" s="147" t="s">
        <v>255</v>
      </c>
      <c r="F54" s="145"/>
      <c r="G54" s="145"/>
      <c r="H54" s="145"/>
      <c r="I54" s="145"/>
      <c r="J54" s="127"/>
      <c r="K54" s="127"/>
      <c r="L54" s="140"/>
      <c r="M54" s="141" t="s">
        <v>11</v>
      </c>
      <c r="N54" s="142"/>
      <c r="Q54" s="28">
        <v>0</v>
      </c>
      <c r="AJ54" s="187"/>
    </row>
    <row r="55" spans="1:36" s="28" customFormat="1" x14ac:dyDescent="0.15">
      <c r="A55" s="1" t="s">
        <v>311</v>
      </c>
      <c r="B55" s="2"/>
      <c r="C55" s="143"/>
      <c r="D55" s="127" t="s">
        <v>312</v>
      </c>
      <c r="E55" s="147"/>
      <c r="F55" s="145"/>
      <c r="G55" s="145"/>
      <c r="H55" s="145"/>
      <c r="I55" s="145"/>
      <c r="J55" s="127"/>
      <c r="K55" s="127"/>
      <c r="L55" s="140"/>
      <c r="M55" s="141" t="s">
        <v>11</v>
      </c>
      <c r="N55" s="142"/>
      <c r="Q55" s="28">
        <f>IF(COUNTIF(Q56:Q57,"-")=COUNTA(Q56:Q57),"-",SUM(Q56:Q57))</f>
        <v>2183848000</v>
      </c>
      <c r="AJ55" s="187"/>
    </row>
    <row r="56" spans="1:36" s="28" customFormat="1" x14ac:dyDescent="0.15">
      <c r="A56" s="1" t="s">
        <v>313</v>
      </c>
      <c r="B56" s="2"/>
      <c r="C56" s="143"/>
      <c r="D56" s="127"/>
      <c r="E56" s="147" t="s">
        <v>371</v>
      </c>
      <c r="F56" s="145"/>
      <c r="G56" s="145"/>
      <c r="H56" s="145"/>
      <c r="I56" s="139"/>
      <c r="J56" s="127"/>
      <c r="K56" s="127"/>
      <c r="L56" s="140"/>
      <c r="M56" s="141" t="s">
        <v>11</v>
      </c>
      <c r="N56" s="142"/>
      <c r="Q56" s="28">
        <v>2024045000</v>
      </c>
      <c r="AJ56" s="187"/>
    </row>
    <row r="57" spans="1:36" s="28" customFormat="1" x14ac:dyDescent="0.15">
      <c r="A57" s="1" t="s">
        <v>314</v>
      </c>
      <c r="B57" s="2"/>
      <c r="C57" s="143"/>
      <c r="D57" s="127"/>
      <c r="E57" s="147" t="s">
        <v>274</v>
      </c>
      <c r="F57" s="145"/>
      <c r="G57" s="145"/>
      <c r="H57" s="145"/>
      <c r="I57" s="157"/>
      <c r="J57" s="127"/>
      <c r="K57" s="127"/>
      <c r="L57" s="140"/>
      <c r="M57" s="141" t="s">
        <v>11</v>
      </c>
      <c r="N57" s="142"/>
      <c r="Q57" s="28">
        <v>159803000</v>
      </c>
      <c r="AJ57" s="187"/>
    </row>
    <row r="58" spans="1:36" s="28" customFormat="1" x14ac:dyDescent="0.15">
      <c r="A58" s="1" t="s">
        <v>305</v>
      </c>
      <c r="B58" s="2"/>
      <c r="C58" s="148" t="s">
        <v>306</v>
      </c>
      <c r="D58" s="149"/>
      <c r="E58" s="150"/>
      <c r="F58" s="151"/>
      <c r="G58" s="151"/>
      <c r="H58" s="151"/>
      <c r="I58" s="158"/>
      <c r="J58" s="149"/>
      <c r="K58" s="149"/>
      <c r="L58" s="152"/>
      <c r="M58" s="153" t="s">
        <v>11</v>
      </c>
      <c r="N58" s="154"/>
      <c r="Q58" s="28">
        <f>IF(AND(Q52="-",Q55="-"),"-",SUM(Q55)-SUM(Q52))</f>
        <v>-838078321</v>
      </c>
      <c r="AJ58" s="187"/>
    </row>
    <row r="59" spans="1:36" s="28" customFormat="1" x14ac:dyDescent="0.15">
      <c r="A59" s="1" t="s">
        <v>315</v>
      </c>
      <c r="B59" s="2"/>
      <c r="C59" s="293" t="s">
        <v>316</v>
      </c>
      <c r="D59" s="294"/>
      <c r="E59" s="294"/>
      <c r="F59" s="294"/>
      <c r="G59" s="294"/>
      <c r="H59" s="294"/>
      <c r="I59" s="294"/>
      <c r="J59" s="294"/>
      <c r="K59" s="294"/>
      <c r="L59" s="295"/>
      <c r="M59" s="153">
        <v>-168</v>
      </c>
      <c r="N59" s="154"/>
      <c r="Q59" s="28">
        <v>875564755</v>
      </c>
      <c r="AJ59" s="187"/>
    </row>
    <row r="60" spans="1:36" s="28" customFormat="1" x14ac:dyDescent="0.15">
      <c r="A60" s="1" t="s">
        <v>317</v>
      </c>
      <c r="B60" s="2"/>
      <c r="C60" s="271" t="s">
        <v>318</v>
      </c>
      <c r="D60" s="272"/>
      <c r="E60" s="272"/>
      <c r="F60" s="272"/>
      <c r="G60" s="272"/>
      <c r="H60" s="272"/>
      <c r="I60" s="272"/>
      <c r="J60" s="272"/>
      <c r="K60" s="272"/>
      <c r="L60" s="273"/>
      <c r="M60" s="153">
        <v>2690</v>
      </c>
      <c r="N60" s="154"/>
      <c r="Q60" s="28">
        <v>1646486130</v>
      </c>
      <c r="AJ60" s="187"/>
    </row>
    <row r="61" spans="1:36" s="28" customFormat="1" ht="14.25" thickBot="1" x14ac:dyDescent="0.2">
      <c r="A61" s="1">
        <v>4435000</v>
      </c>
      <c r="B61" s="2"/>
      <c r="C61" s="274" t="s">
        <v>236</v>
      </c>
      <c r="D61" s="275"/>
      <c r="E61" s="275"/>
      <c r="F61" s="275"/>
      <c r="G61" s="275"/>
      <c r="H61" s="275"/>
      <c r="I61" s="275"/>
      <c r="J61" s="275"/>
      <c r="K61" s="275"/>
      <c r="L61" s="276"/>
      <c r="M61" s="159" t="s">
        <v>11</v>
      </c>
      <c r="N61" s="154"/>
      <c r="Q61" s="28">
        <v>0</v>
      </c>
      <c r="AJ61" s="187"/>
    </row>
    <row r="62" spans="1:36" s="28" customFormat="1" ht="14.25" thickBot="1" x14ac:dyDescent="0.2">
      <c r="A62" s="1" t="s">
        <v>319</v>
      </c>
      <c r="B62" s="2"/>
      <c r="C62" s="277" t="s">
        <v>320</v>
      </c>
      <c r="D62" s="278"/>
      <c r="E62" s="278"/>
      <c r="F62" s="278"/>
      <c r="G62" s="278"/>
      <c r="H62" s="278"/>
      <c r="I62" s="278"/>
      <c r="J62" s="278"/>
      <c r="K62" s="278"/>
      <c r="L62" s="279"/>
      <c r="M62" s="160">
        <v>2522</v>
      </c>
      <c r="N62" s="161"/>
      <c r="Q62" s="28">
        <f>IF(COUNTIF(Q59:Q61,"-")=COUNTA(Q59:Q61),"-",SUM(Q59:Q61))</f>
        <v>2522050885</v>
      </c>
      <c r="AJ62" s="187"/>
    </row>
    <row r="63" spans="1:36" s="28" customFormat="1" ht="14.25" thickBot="1" x14ac:dyDescent="0.2">
      <c r="A63" s="1"/>
      <c r="B63" s="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3"/>
      <c r="N63" s="164"/>
      <c r="AJ63" s="187"/>
    </row>
    <row r="64" spans="1:36" s="28" customFormat="1" x14ac:dyDescent="0.15">
      <c r="A64" s="1" t="s">
        <v>321</v>
      </c>
      <c r="B64" s="2"/>
      <c r="C64" s="165" t="s">
        <v>322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7">
        <v>320</v>
      </c>
      <c r="N64" s="168"/>
      <c r="Q64" s="28">
        <v>320251508</v>
      </c>
      <c r="AJ64" s="187"/>
    </row>
    <row r="65" spans="1:36" s="28" customFormat="1" x14ac:dyDescent="0.15">
      <c r="A65" s="1" t="s">
        <v>323</v>
      </c>
      <c r="B65" s="2"/>
      <c r="C65" s="169" t="s">
        <v>324</v>
      </c>
      <c r="D65" s="170"/>
      <c r="E65" s="170"/>
      <c r="F65" s="170"/>
      <c r="G65" s="170"/>
      <c r="H65" s="170"/>
      <c r="I65" s="170"/>
      <c r="J65" s="170"/>
      <c r="K65" s="170"/>
      <c r="L65" s="170"/>
      <c r="M65" s="153">
        <v>-5</v>
      </c>
      <c r="N65" s="154"/>
      <c r="Q65" s="28">
        <v>-5307981</v>
      </c>
      <c r="AJ65" s="187"/>
    </row>
    <row r="66" spans="1:36" s="28" customFormat="1" ht="14.25" thickBot="1" x14ac:dyDescent="0.2">
      <c r="A66" s="1" t="s">
        <v>325</v>
      </c>
      <c r="B66" s="2"/>
      <c r="C66" s="171" t="s">
        <v>326</v>
      </c>
      <c r="D66" s="172"/>
      <c r="E66" s="172"/>
      <c r="F66" s="172"/>
      <c r="G66" s="172"/>
      <c r="H66" s="172"/>
      <c r="I66" s="172"/>
      <c r="J66" s="172"/>
      <c r="K66" s="172"/>
      <c r="L66" s="172"/>
      <c r="M66" s="173">
        <v>315</v>
      </c>
      <c r="N66" s="174"/>
      <c r="Q66" s="28">
        <f>IF(COUNTIF(Q64:Q65,"-")=COUNTA(Q64:Q65),"-",SUM(Q64:Q65))</f>
        <v>314943527</v>
      </c>
      <c r="AJ66" s="187"/>
    </row>
    <row r="67" spans="1:36" s="28" customFormat="1" ht="14.25" thickBot="1" x14ac:dyDescent="0.2">
      <c r="A67" s="1" t="s">
        <v>327</v>
      </c>
      <c r="B67" s="2"/>
      <c r="C67" s="175" t="s">
        <v>328</v>
      </c>
      <c r="D67" s="176"/>
      <c r="E67" s="177"/>
      <c r="F67" s="178"/>
      <c r="G67" s="178"/>
      <c r="H67" s="178"/>
      <c r="I67" s="178"/>
      <c r="J67" s="176"/>
      <c r="K67" s="176"/>
      <c r="L67" s="176"/>
      <c r="M67" s="160">
        <v>2837</v>
      </c>
      <c r="N67" s="161"/>
      <c r="Q67" s="28">
        <f>IF(AND(Q62="-",Q66="-"),"-",SUM(Q62,Q66))</f>
        <v>2836994412</v>
      </c>
      <c r="AJ67" s="187"/>
    </row>
    <row r="68" spans="1:36" s="28" customFormat="1" ht="6.75" customHeight="1" x14ac:dyDescent="0.15">
      <c r="A68" s="1"/>
      <c r="B68" s="2"/>
      <c r="C68" s="126"/>
      <c r="D68" s="126"/>
      <c r="E68" s="179"/>
      <c r="F68" s="180"/>
      <c r="G68" s="180"/>
      <c r="H68" s="180"/>
      <c r="I68" s="181"/>
      <c r="J68" s="182"/>
      <c r="K68" s="182"/>
      <c r="L68" s="182"/>
      <c r="M68" s="2"/>
      <c r="N68" s="2"/>
    </row>
    <row r="69" spans="1:36" s="28" customFormat="1" x14ac:dyDescent="0.15">
      <c r="A69" s="1"/>
      <c r="B69" s="2"/>
      <c r="C69" s="126"/>
      <c r="D69" s="183" t="s">
        <v>342</v>
      </c>
      <c r="E69" s="179"/>
      <c r="F69" s="180"/>
      <c r="G69" s="180"/>
      <c r="H69" s="180"/>
      <c r="I69" s="184"/>
      <c r="J69" s="182"/>
      <c r="K69" s="182"/>
      <c r="L69" s="182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2019-05-29T11:26:07Z</dcterms:created>
  <dcterms:modified xsi:type="dcterms:W3CDTF">2021-01-20T06:48:48Z</dcterms:modified>
</cp:coreProperties>
</file>