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20370" yWindow="-468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CO34" i="10" s="1"/>
  <c r="CO35" i="10" s="1"/>
  <c r="BE36" i="10"/>
  <c r="C36" i="10"/>
  <c r="BW35" i="10"/>
  <c r="BE35"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AM36" i="10" s="1"/>
  <c r="BE34" i="10" l="1"/>
</calcChain>
</file>

<file path=xl/sharedStrings.xml><?xml version="1.0" encoding="utf-8"?>
<sst xmlns="http://schemas.openxmlformats.org/spreadsheetml/2006/main" count="1098" uniqueCount="561">
  <si>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</si>
  <si>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</si>
  <si>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</si>
  <si>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</si>
  <si>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</si>
  <si>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</si>
  <si>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</si>
  <si>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</si>
  <si>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</si>
  <si>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</si>
  <si>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</si>
  <si>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</si>
  <si>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</si>
  <si>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</si>
  <si>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</si>
  <si>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</si>
  <si>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</si>
  <si>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</si>
  <si>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</si>
  <si>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</si>
  <si>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</si>
  <si>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</si>
  <si>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</si>
  <si>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</si>
  <si>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</si>
  <si>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</si>
  <si>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</si>
  <si>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</si>
  <si>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</si>
  <si>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</si>
  <si>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</si>
  <si>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</si>
  <si>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</si>
  <si>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</si>
  <si>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</si>
  <si>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</si>
  <si>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</si>
  <si>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</si>
  <si>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</si>
  <si>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</si>
  <si>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</si>
  <si>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</si>
  <si>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</si>
  <si>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</si>
  <si>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</si>
  <si>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</si>
  <si>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</si>
  <si>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</si>
  <si>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</si>
  <si>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</si>
  <si>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</si>
  <si>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</si>
  <si>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</si>
  <si>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</si>
  <si>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</si>
  <si>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</si>
  <si>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</si>
  <si>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</si>
  <si>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</si>
  <si>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</si>
  <si>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</si>
  <si>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</si>
  <si>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</si>
  <si>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</si>
  <si>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</si>
  <si>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</si>
  <si>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</si>
  <si>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</si>
  <si>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</si>
  <si>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</si>
  <si>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</si>
  <si>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</si>
  <si>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</si>
  <si>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</si>
  <si>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</si>
  <si>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</si>
  <si>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</si>
  <si>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</si>
  <si>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</si>
  <si>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</si>
  <si>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</si>
  <si>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</si>
  <si>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</si>
  <si>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</si>
  <si>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</si>
  <si>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</si>
  <si>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</si>
  <si>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</si>
  <si>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</si>
  <si>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</si>
  <si>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</si>
  <si>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</si>
  <si>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</si>
  <si>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</si>
  <si>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三浦市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</si>
  <si>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</si>
  <si>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</si>
  <si>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</si>
  <si>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</si>
  <si>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</si>
  <si>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</si>
  <si>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</si>
  <si>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</si>
  <si>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</si>
  <si>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</si>
  <si>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</si>
  <si>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</si>
  <si>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</si>
  <si>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</si>
  <si>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</si>
  <si>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</si>
  <si>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</si>
  <si>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</si>
  <si>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</si>
  <si>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</si>
  <si>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</si>
  <si>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</si>
  <si>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</si>
  <si>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</si>
  <si>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</si>
  <si>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</si>
  <si>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</si>
  <si>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</si>
  <si>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</si>
  <si>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</si>
  <si>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</si>
  <si>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</si>
  <si>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</si>
  <si>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</si>
  <si>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</si>
  <si>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</si>
  <si>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</si>
  <si>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</si>
  <si>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</si>
  <si>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</si>
  <si>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</si>
  <si>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</si>
  <si>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</si>
  <si>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</si>
  <si>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</si>
  <si>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</si>
  <si>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</si>
  <si>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</si>
  <si>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</si>
  <si>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</si>
  <si>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</si>
  <si>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</si>
  <si>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</si>
  <si>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</si>
  <si>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</si>
  <si>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</si>
  <si>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</si>
  <si>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</si>
  <si>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</si>
  <si>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</si>
  <si>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</si>
  <si>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</si>
  <si>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</si>
  <si>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</si>
  <si>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</si>
  <si>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</si>
  <si>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</si>
  <si>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</si>
  <si>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</si>
  <si>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</si>
  <si>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</si>
  <si>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</si>
  <si>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</si>
  <si>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</si>
  <si>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</si>
  <si>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</si>
  <si>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</si>
  <si>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</si>
  <si>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</si>
  <si>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</si>
  <si>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</si>
  <si>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</si>
  <si>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</si>
  <si>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</si>
  <si>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</si>
  <si>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</si>
  <si>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</si>
  <si>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</si>
  <si>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</si>
  <si>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</si>
  <si>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</si>
  <si>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</si>
  <si>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</si>
  <si>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</si>
  <si>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</si>
  <si>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</si>
  <si>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</si>
  <si>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</si>
  <si>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</si>
  <si>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</si>
  <si>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</si>
  <si>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</si>
  <si>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</si>
  <si>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</si>
  <si>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</si>
  <si>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</si>
  <si>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</si>
  <si>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</si>
  <si>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神奈川県三浦市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</si>
  <si>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</si>
  <si>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</si>
  <si>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</si>
  <si>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</si>
  <si>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</si>
  <si>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</si>
  <si>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</si>
  <si>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</si>
  <si>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</si>
  <si>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</si>
  <si>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</si>
  <si>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</si>
  <si>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</si>
  <si>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</si>
  <si>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</si>
  <si>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</si>
  <si>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</si>
  <si>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</si>
  <si>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</si>
  <si>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</si>
  <si>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</si>
  <si>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</si>
  <si>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</si>
  <si>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</si>
  <si>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</si>
  <si>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</si>
  <si>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</si>
  <si>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</si>
  <si>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</si>
  <si>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</si>
  <si>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</si>
  <si>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</si>
  <si>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</si>
  <si>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</si>
  <si>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</si>
  <si>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</si>
  <si>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</si>
  <si>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</si>
  <si>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</si>
  <si>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</si>
  <si>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</si>
  <si>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</si>
  <si>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</si>
  <si>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</si>
  <si>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</si>
  <si>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</si>
  <si>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</si>
  <si>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</si>
  <si>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</si>
  <si>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</si>
  <si>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</si>
  <si>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</si>
  <si>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</si>
  <si>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</si>
  <si>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</si>
  <si>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</si>
  <si>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</si>
  <si>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</si>
  <si>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</si>
  <si>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</si>
  <si>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</si>
  <si>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</si>
  <si>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</si>
  <si>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</si>
  <si>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</si>
  <si>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</si>
  <si>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</si>
  <si>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</si>
  <si>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</si>
  <si>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</si>
  <si>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</si>
  <si>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</si>
  <si>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</si>
  <si>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</si>
  <si>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</si>
  <si>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</si>
  <si>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</si>
  <si>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</si>
  <si>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</si>
  <si>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</si>
  <si>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</si>
  <si>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</si>
  <si>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</si>
  <si>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</si>
  <si>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</si>
  <si>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</si>
  <si>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</si>
  <si>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</si>
  <si>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</si>
  <si>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</si>
  <si>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</si>
  <si>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</si>
  <si>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</si>
  <si>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</si>
  <si>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</si>
  <si>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</si>
  <si>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</si>
  <si>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</si>
  <si>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</si>
  <si>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</si>
  <si>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</si>
  <si>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</si>
  <si>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</si>
  <si>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</si>
  <si>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</si>
  <si>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</si>
  <si>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</si>
  <si>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</si>
  <si>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</si>
  <si>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</si>
  <si>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</si>
  <si>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</si>
  <si>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</si>
  <si>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</si>
  <si>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</si>
  <si>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</si>
  <si>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</si>
  <si>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</si>
  <si>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</si>
  <si>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</si>
  <si>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</si>
  <si>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</si>
  <si>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</si>
  <si>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</si>
  <si>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</si>
  <si>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</si>
  <si>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</si>
  <si>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</si>
  <si>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</si>
  <si>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</si>
  <si>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</si>
  <si>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</si>
  <si>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</si>
  <si>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</si>
  <si>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</si>
  <si>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</si>
  <si>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</si>
  <si>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</si>
  <si>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</si>
  <si>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</si>
  <si>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</si>
  <si>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</si>
  <si>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</si>
  <si>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</si>
  <si>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</si>
  <si>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</si>
  <si>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</si>
  <si>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</si>
  <si>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</si>
  <si>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</si>
  <si>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神奈川県三浦市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</si>
  <si>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</si>
  <si>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</si>
  <si>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</si>
  <si>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</si>
  <si>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</si>
  <si>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</si>
  <si>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</si>
  <si>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</si>
  <si>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</si>
  <si>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</si>
  <si>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</si>
  <si>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</si>
  <si>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</si>
  <si>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</si>
  <si>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</si>
  <si>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</si>
  <si>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</si>
  <si>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</si>
  <si>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</si>
  <si>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</si>
  <si>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第三セクター等改革推進債償還事業特別会計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</si>
  <si>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</si>
  <si>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</si>
  <si>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</si>
  <si>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</si>
  <si>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</si>
  <si>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</si>
  <si>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</si>
  <si>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</si>
  <si>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</si>
  <si>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</si>
  <si>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</si>
  <si>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</si>
  <si>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</si>
  <si>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</si>
  <si>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</si>
  <si>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</si>
  <si>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</si>
  <si>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</si>
  <si>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</si>
  <si>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公共下水道事業会計</t>
    <phoneticPr fontId="5"/>
  </si>
  <si>
    <t>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</si>
  <si>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</si>
  <si>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</si>
  <si>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</si>
  <si>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</si>
  <si>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</si>
  <si>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</si>
  <si>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</si>
  <si>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</si>
  <si>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</si>
  <si>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</si>
  <si>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</si>
  <si>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</si>
  <si>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</si>
  <si>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</si>
  <si>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</si>
  <si>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</si>
  <si>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</si>
  <si>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</si>
  <si>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</si>
  <si>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</si>
  <si>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</si>
  <si>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</si>
  <si>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</si>
  <si>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</si>
  <si>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</si>
  <si>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</si>
  <si>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</si>
  <si>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</si>
  <si>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</si>
  <si>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</si>
  <si>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</si>
  <si>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</si>
  <si>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</si>
  <si>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</si>
  <si>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</si>
  <si>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</si>
  <si>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</si>
  <si>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</si>
  <si>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</si>
  <si>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</si>
  <si>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</si>
  <si>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</si>
  <si>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</si>
  <si>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</si>
  <si>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</si>
  <si>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</si>
  <si>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</si>
  <si>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</si>
  <si>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</si>
  <si>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</si>
  <si>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</si>
  <si>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</si>
  <si>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</si>
  <si>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</si>
  <si>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</si>
  <si>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</si>
  <si>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</si>
  <si>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</si>
  <si>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</si>
  <si>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</si>
  <si>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</si>
  <si>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</si>
  <si>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</si>
  <si>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</si>
  <si>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</si>
  <si>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</si>
  <si>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</si>
  <si>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</si>
  <si>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</si>
  <si>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</si>
  <si>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</si>
  <si>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</si>
  <si>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</si>
  <si>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</si>
  <si>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</si>
  <si>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</si>
  <si>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</si>
  <si>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</si>
  <si>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</si>
  <si>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</si>
  <si>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</si>
  <si>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</si>
  <si>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</si>
  <si>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</si>
  <si>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</si>
  <si>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</si>
  <si>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</si>
  <si>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</si>
  <si>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</si>
  <si>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</si>
  <si>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</si>
  <si>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</si>
  <si>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</si>
  <si>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</si>
  <si>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</si>
  <si>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</si>
  <si>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</si>
  <si>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</si>
  <si>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</si>
  <si>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</si>
  <si>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</si>
  <si>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</si>
  <si>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</si>
  <si>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</si>
  <si>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</si>
  <si>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</si>
  <si>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</si>
  <si>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</si>
  <si>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</si>
  <si>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</si>
  <si>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</si>
  <si>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</si>
  <si>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</si>
  <si>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</si>
  <si>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</si>
  <si>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</si>
  <si>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</si>
  <si>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</si>
  <si>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</si>
  <si>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</si>
  <si>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</si>
  <si>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</si>
  <si>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</si>
  <si>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</si>
  <si>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</si>
  <si>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</si>
  <si>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</si>
  <si>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</si>
  <si>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</si>
  <si>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</si>
  <si>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</si>
  <si>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</si>
  <si>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</si>
  <si>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</si>
  <si>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</si>
  <si>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</si>
  <si>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0.04</t>
  </si>
  <si>
    <t>▲ 0.86</t>
  </si>
  <si>
    <t>▲ 8.95</t>
  </si>
  <si>
    <t>▲ 3.22</t>
  </si>
  <si>
    <t>病院事業会計</t>
  </si>
  <si>
    <t>一般会計</t>
  </si>
  <si>
    <t>水道事業会計</t>
  </si>
  <si>
    <t>公共下水道事業会計</t>
  </si>
  <si>
    <t>後期高齢者医療事業特別会計</t>
  </si>
  <si>
    <t>介護保険事業特別会計</t>
  </si>
  <si>
    <t>国民健康保険事業特別会計</t>
  </si>
  <si>
    <t>第三セクター等改革推進債償還事業特別会計</t>
  </si>
  <si>
    <t>その他会計（赤字）</t>
  </si>
  <si>
    <t>その他会計（黒字）</t>
  </si>
  <si>
    <t>R01</t>
    <phoneticPr fontId="5"/>
  </si>
  <si>
    <t>R02</t>
    <phoneticPr fontId="5"/>
  </si>
  <si>
    <t>R03</t>
    <phoneticPr fontId="5"/>
  </si>
  <si>
    <t>R04</t>
    <phoneticPr fontId="5"/>
  </si>
  <si>
    <t>R05</t>
    <phoneticPr fontId="5"/>
  </si>
  <si>
    <t>-</t>
    <phoneticPr fontId="2"/>
  </si>
  <si>
    <t>（株）三浦海業公社</t>
    <rPh sb="1" eb="2">
      <t>カブ</t>
    </rPh>
    <rPh sb="3" eb="5">
      <t>ミウラ</t>
    </rPh>
    <rPh sb="5" eb="7">
      <t>ウミギョウ</t>
    </rPh>
    <rPh sb="7" eb="9">
      <t>コウシャ</t>
    </rPh>
    <phoneticPr fontId="2"/>
  </si>
  <si>
    <t>神奈川県後期高齢者医療広域連合（一般会計）</t>
    <rPh sb="0" eb="4">
      <t>カナガワケン</t>
    </rPh>
    <rPh sb="4" eb="9">
      <t>コウキコウレイシャ</t>
    </rPh>
    <rPh sb="9" eb="11">
      <t>イリョウ</t>
    </rPh>
    <rPh sb="11" eb="15">
      <t>コウイキレンゴウ</t>
    </rPh>
    <rPh sb="16" eb="18">
      <t>イッパン</t>
    </rPh>
    <rPh sb="18" eb="20">
      <t>カイケイ</t>
    </rPh>
    <phoneticPr fontId="2"/>
  </si>
  <si>
    <t>神奈川県後期高齢者医療広域連合（特別会計）</t>
    <rPh sb="0" eb="4">
      <t>カナガワケン</t>
    </rPh>
    <rPh sb="4" eb="9">
      <t>コウキコウレイシャ</t>
    </rPh>
    <rPh sb="9" eb="11">
      <t>イリョウ</t>
    </rPh>
    <rPh sb="11" eb="15">
      <t>コウイキレンゴウ</t>
    </rPh>
    <rPh sb="16" eb="18">
      <t>トクベツ</t>
    </rPh>
    <rPh sb="18" eb="20">
      <t>カイケイ</t>
    </rPh>
    <phoneticPr fontId="2"/>
  </si>
  <si>
    <t>公共公益施設整備基金</t>
    <rPh sb="0" eb="6">
      <t>コウキョウコウエキシセツ</t>
    </rPh>
    <rPh sb="6" eb="10">
      <t>セイビキキン</t>
    </rPh>
    <phoneticPr fontId="5"/>
  </si>
  <si>
    <t>地域活性化推進事業基金</t>
    <rPh sb="0" eb="5">
      <t>チイキカッセイカ</t>
    </rPh>
    <rPh sb="5" eb="9">
      <t>スイシンジギョウ</t>
    </rPh>
    <rPh sb="9" eb="11">
      <t>キキン</t>
    </rPh>
    <phoneticPr fontId="2"/>
  </si>
  <si>
    <t>第三セクター等改革推進債償還事業財政調整基金</t>
    <rPh sb="0" eb="1">
      <t>ダイ</t>
    </rPh>
    <rPh sb="1" eb="2">
      <t>3</t>
    </rPh>
    <rPh sb="6" eb="7">
      <t>トウ</t>
    </rPh>
    <rPh sb="7" eb="9">
      <t>カイカク</t>
    </rPh>
    <rPh sb="9" eb="11">
      <t>スイシン</t>
    </rPh>
    <rPh sb="11" eb="12">
      <t>サイ</t>
    </rPh>
    <rPh sb="12" eb="14">
      <t>ショウカン</t>
    </rPh>
    <rPh sb="14" eb="16">
      <t>ジギョウ</t>
    </rPh>
    <rPh sb="16" eb="22">
      <t>ザイセイチョウセイキキン</t>
    </rPh>
    <phoneticPr fontId="2"/>
  </si>
  <si>
    <t>三浦市まち・ひと・しごと創生基金</t>
    <rPh sb="0" eb="3">
      <t>ミウラシ</t>
    </rPh>
    <rPh sb="12" eb="14">
      <t>ソウセイ</t>
    </rPh>
    <rPh sb="14" eb="16">
      <t>キキン</t>
    </rPh>
    <phoneticPr fontId="2"/>
  </si>
  <si>
    <t>社会福祉基金</t>
    <rPh sb="0" eb="6">
      <t>シャカイフクシキキン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</si>
</sst>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DA68-42E5-8E6C-AC0E68C791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104025</c:v>
                </c:pt>
                <c:pt idx="1">
                  <c:v>18096</c:v>
                </c:pt>
                <c:pt idx="2">
                  <c:v>18086</c:v>
                </c:pt>
                <c:pt idx="3">
                  <c:v>19046</c:v>
                </c:pt>
                <c:pt idx="4">
                  <c:v>17454</c:v>
                </c:pt>
              </c:numCache>
            </c:numRef>
          </c:val>
          <c:smooth val="0"/>
          <c:extLst>
            <c:ext xmlns:c16="http://schemas.microsoft.com/office/drawing/2014/chart" uri="{C3380CC4-5D6E-409C-BE32-E72D297353CC}">
              <c16:uniqueId val="{00000001-DA68-42E5-8E6C-AC0E68C791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2.74</c:v>
                </c:pt>
                <c:pt idx="1">
                  <c:v>3.31</c:v>
                </c:pt>
                <c:pt idx="2">
                  <c:v>8.41</c:v>
                </c:pt>
                <c:pt idx="3">
                  <c:v>5.1100000000000003</c:v>
                </c:pt>
                <c:pt idx="4">
                  <c:v>2.5499999999999998</c:v>
                </c:pt>
              </c:numCache>
            </c:numRef>
          </c:val>
          <c:extLst>
            <c:ext xmlns:c16="http://schemas.microsoft.com/office/drawing/2014/chart" uri="{C3380CC4-5D6E-409C-BE32-E72D297353CC}">
              <c16:uniqueId val="{00000000-C0EB-40AB-80A9-7854E3490A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10.23</c:v>
                </c:pt>
                <c:pt idx="1">
                  <c:v>9.6</c:v>
                </c:pt>
                <c:pt idx="2">
                  <c:v>10.76</c:v>
                </c:pt>
                <c:pt idx="3">
                  <c:v>9.74</c:v>
                </c:pt>
                <c:pt idx="4">
                  <c:v>11.39</c:v>
                </c:pt>
              </c:numCache>
            </c:numRef>
          </c:val>
          <c:extLst>
            <c:ext xmlns:c16="http://schemas.microsoft.com/office/drawing/2014/chart" uri="{C3380CC4-5D6E-409C-BE32-E72D297353CC}">
              <c16:uniqueId val="{00000001-C0EB-40AB-80A9-7854E3490A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-0.04</c:v>
                </c:pt>
                <c:pt idx="1">
                  <c:v>-0.86</c:v>
                </c:pt>
                <c:pt idx="2">
                  <c:v>5.24</c:v>
                </c:pt>
                <c:pt idx="3">
                  <c:v>-8.9499999999999993</c:v>
                </c:pt>
                <c:pt idx="4">
                  <c:v>-3.22</c:v>
                </c:pt>
              </c:numCache>
            </c:numRef>
          </c:val>
          <c:smooth val="0"/>
          <c:extLst>
            <c:ext xmlns:c16="http://schemas.microsoft.com/office/drawing/2014/chart" uri="{C3380CC4-5D6E-409C-BE32-E72D297353CC}">
              <c16:uniqueId val="{00000002-C0EB-40AB-80A9-7854E3490A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512-4E4B-B87A-6EB104CCCF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12-4E4B-B87A-6EB104CCCFCB}"/>
            </c:ext>
          </c:extLst>
        </c:ser>
        <c:ser>
          <c:idx val="2"/>
          <c:order val="2"/>
          <c:tx>
            <c:strRef>
              <c:f>データシート!$A$29</c:f>
              <c:strCache>
                <c:ptCount val="1"/>
                <c:pt idx="0">
                  <c:v>第三セクター等改革推進債償還事業特別会計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512-4E4B-B87A-6EB104CCCFCB}"/>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0.11</c:v>
                </c:pt>
                <c:pt idx="4">
                  <c:v>#N/A</c:v>
                </c:pt>
                <c:pt idx="5">
                  <c:v>0.75</c:v>
                </c:pt>
                <c:pt idx="6">
                  <c:v>#N/A</c:v>
                </c:pt>
                <c:pt idx="7">
                  <c:v>0.02</c:v>
                </c:pt>
                <c:pt idx="8">
                  <c:v>#N/A</c:v>
                </c:pt>
                <c:pt idx="9">
                  <c:v>0.01</c:v>
                </c:pt>
              </c:numCache>
            </c:numRef>
          </c:val>
          <c:extLst>
            <c:ext xmlns:c16="http://schemas.microsoft.com/office/drawing/2014/chart" uri="{C3380CC4-5D6E-409C-BE32-E72D297353CC}">
              <c16:uniqueId val="{00000003-9512-4E4B-B87A-6EB104CCCFCB}"/>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0.27</c:v>
                </c:pt>
                <c:pt idx="4">
                  <c:v>#N/A</c:v>
                </c:pt>
                <c:pt idx="5">
                  <c:v>0.08</c:v>
                </c:pt>
                <c:pt idx="6">
                  <c:v>#N/A</c:v>
                </c:pt>
                <c:pt idx="7">
                  <c:v>0.13</c:v>
                </c:pt>
                <c:pt idx="8">
                  <c:v>#N/A</c:v>
                </c:pt>
                <c:pt idx="9">
                  <c:v>0.1</c:v>
                </c:pt>
              </c:numCache>
            </c:numRef>
          </c:val>
          <c:extLst>
            <c:ext xmlns:c16="http://schemas.microsoft.com/office/drawing/2014/chart" uri="{C3380CC4-5D6E-409C-BE32-E72D297353CC}">
              <c16:uniqueId val="{00000004-9512-4E4B-B87A-6EB104CCCFCB}"/>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0.38</c:v>
                </c:pt>
                <c:pt idx="2">
                  <c:v>#N/A</c:v>
                </c:pt>
                <c:pt idx="3">
                  <c:v>0.34</c:v>
                </c:pt>
                <c:pt idx="4">
                  <c:v>#N/A</c:v>
                </c:pt>
                <c:pt idx="5">
                  <c:v>0.34</c:v>
                </c:pt>
                <c:pt idx="6">
                  <c:v>#N/A</c:v>
                </c:pt>
                <c:pt idx="7">
                  <c:v>0.4</c:v>
                </c:pt>
                <c:pt idx="8">
                  <c:v>#N/A</c:v>
                </c:pt>
                <c:pt idx="9">
                  <c:v>0.38</c:v>
                </c:pt>
              </c:numCache>
            </c:numRef>
          </c:val>
          <c:extLst>
            <c:ext xmlns:c16="http://schemas.microsoft.com/office/drawing/2014/chart" uri="{C3380CC4-5D6E-409C-BE32-E72D297353CC}">
              <c16:uniqueId val="{00000005-9512-4E4B-B87A-6EB104CCCFCB}"/>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0.55000000000000004</c:v>
                </c:pt>
                <c:pt idx="4">
                  <c:v>#N/A</c:v>
                </c:pt>
                <c:pt idx="5">
                  <c:v>0.62</c:v>
                </c:pt>
                <c:pt idx="6">
                  <c:v>#N/A</c:v>
                </c:pt>
                <c:pt idx="7">
                  <c:v>0.55000000000000004</c:v>
                </c:pt>
                <c:pt idx="8">
                  <c:v>#N/A</c:v>
                </c:pt>
                <c:pt idx="9">
                  <c:v>0.77</c:v>
                </c:pt>
              </c:numCache>
            </c:numRef>
          </c:val>
          <c:extLst>
            <c:ext xmlns:c16="http://schemas.microsoft.com/office/drawing/2014/chart" uri="{C3380CC4-5D6E-409C-BE32-E72D297353CC}">
              <c16:uniqueId val="{00000006-9512-4E4B-B87A-6EB104CCCFC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1.96</c:v>
                </c:pt>
                <c:pt idx="2">
                  <c:v>#N/A</c:v>
                </c:pt>
                <c:pt idx="3">
                  <c:v>1.1000000000000001</c:v>
                </c:pt>
                <c:pt idx="4">
                  <c:v>#N/A</c:v>
                </c:pt>
                <c:pt idx="5">
                  <c:v>0.72</c:v>
                </c:pt>
                <c:pt idx="6">
                  <c:v>#N/A</c:v>
                </c:pt>
                <c:pt idx="7">
                  <c:v>0.56999999999999995</c:v>
                </c:pt>
                <c:pt idx="8">
                  <c:v>#N/A</c:v>
                </c:pt>
                <c:pt idx="9">
                  <c:v>0.82</c:v>
                </c:pt>
              </c:numCache>
            </c:numRef>
          </c:val>
          <c:extLst>
            <c:ext xmlns:c16="http://schemas.microsoft.com/office/drawing/2014/chart" uri="{C3380CC4-5D6E-409C-BE32-E72D297353CC}">
              <c16:uniqueId val="{00000007-9512-4E4B-B87A-6EB104CCCFC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2.73</c:v>
                </c:pt>
                <c:pt idx="2">
                  <c:v>#N/A</c:v>
                </c:pt>
                <c:pt idx="3">
                  <c:v>3.31</c:v>
                </c:pt>
                <c:pt idx="4">
                  <c:v>#N/A</c:v>
                </c:pt>
                <c:pt idx="5">
                  <c:v>8.4</c:v>
                </c:pt>
                <c:pt idx="6">
                  <c:v>#N/A</c:v>
                </c:pt>
                <c:pt idx="7">
                  <c:v>5.0999999999999996</c:v>
                </c:pt>
                <c:pt idx="8">
                  <c:v>#N/A</c:v>
                </c:pt>
                <c:pt idx="9">
                  <c:v>2.5499999999999998</c:v>
                </c:pt>
              </c:numCache>
            </c:numRef>
          </c:val>
          <c:extLst>
            <c:ext xmlns:c16="http://schemas.microsoft.com/office/drawing/2014/chart" uri="{C3380CC4-5D6E-409C-BE32-E72D297353CC}">
              <c16:uniqueId val="{00000008-9512-4E4B-B87A-6EB104CCCFC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9.2200000000000006</c:v>
                </c:pt>
                <c:pt idx="2">
                  <c:v>#N/A</c:v>
                </c:pt>
                <c:pt idx="3">
                  <c:v>9.7200000000000006</c:v>
                </c:pt>
                <c:pt idx="4">
                  <c:v>#N/A</c:v>
                </c:pt>
                <c:pt idx="5">
                  <c:v>10.7</c:v>
                </c:pt>
                <c:pt idx="6">
                  <c:v>#N/A</c:v>
                </c:pt>
                <c:pt idx="7">
                  <c:v>11.62</c:v>
                </c:pt>
                <c:pt idx="8">
                  <c:v>#N/A</c:v>
                </c:pt>
                <c:pt idx="9">
                  <c:v>11.32</c:v>
                </c:pt>
              </c:numCache>
            </c:numRef>
          </c:val>
          <c:extLst>
            <c:ext xmlns:c16="http://schemas.microsoft.com/office/drawing/2014/chart" uri="{C3380CC4-5D6E-409C-BE32-E72D297353CC}">
              <c16:uniqueId val="{00000009-9512-4E4B-B87A-6EB104CCCF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1793</c:v>
                </c:pt>
                <c:pt idx="5">
                  <c:v>3853</c:v>
                </c:pt>
                <c:pt idx="8">
                  <c:v>1772</c:v>
                </c:pt>
                <c:pt idx="11">
                  <c:v>1786</c:v>
                </c:pt>
                <c:pt idx="14">
                  <c:v>1824</c:v>
                </c:pt>
              </c:numCache>
            </c:numRef>
          </c:val>
          <c:extLst>
            <c:ext xmlns:c16="http://schemas.microsoft.com/office/drawing/2014/chart" uri="{C3380CC4-5D6E-409C-BE32-E72D297353CC}">
              <c16:uniqueId val="{00000000-32C1-4F7A-BA05-E158536874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C1-4F7A-BA05-E158536874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2C1-4F7A-BA05-E158536874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C1-4F7A-BA05-E158536874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740</c:v>
                </c:pt>
                <c:pt idx="3">
                  <c:v>866</c:v>
                </c:pt>
                <c:pt idx="6">
                  <c:v>880</c:v>
                </c:pt>
                <c:pt idx="9">
                  <c:v>823</c:v>
                </c:pt>
                <c:pt idx="12">
                  <c:v>874</c:v>
                </c:pt>
              </c:numCache>
            </c:numRef>
          </c:val>
          <c:extLst>
            <c:ext xmlns:c16="http://schemas.microsoft.com/office/drawing/2014/chart" uri="{C3380CC4-5D6E-409C-BE32-E72D297353CC}">
              <c16:uniqueId val="{00000004-32C1-4F7A-BA05-E158536874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C1-4F7A-BA05-E158536874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C1-4F7A-BA05-E158536874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2147</c:v>
                </c:pt>
                <c:pt idx="3">
                  <c:v>4185</c:v>
                </c:pt>
                <c:pt idx="6">
                  <c:v>1911</c:v>
                </c:pt>
                <c:pt idx="9">
                  <c:v>2009</c:v>
                </c:pt>
                <c:pt idx="12">
                  <c:v>2120</c:v>
                </c:pt>
              </c:numCache>
            </c:numRef>
          </c:val>
          <c:extLst>
            <c:ext xmlns:c16="http://schemas.microsoft.com/office/drawing/2014/chart" uri="{C3380CC4-5D6E-409C-BE32-E72D297353CC}">
              <c16:uniqueId val="{00000007-32C1-4F7A-BA05-E158536874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1094</c:v>
                </c:pt>
                <c:pt idx="2">
                  <c:v>#N/A</c:v>
                </c:pt>
                <c:pt idx="3">
                  <c:v>#N/A</c:v>
                </c:pt>
                <c:pt idx="4">
                  <c:v>1198</c:v>
                </c:pt>
                <c:pt idx="5">
                  <c:v>#N/A</c:v>
                </c:pt>
                <c:pt idx="6">
                  <c:v>#N/A</c:v>
                </c:pt>
                <c:pt idx="7">
                  <c:v>1019</c:v>
                </c:pt>
                <c:pt idx="8">
                  <c:v>#N/A</c:v>
                </c:pt>
                <c:pt idx="9">
                  <c:v>#N/A</c:v>
                </c:pt>
                <c:pt idx="10">
                  <c:v>1046</c:v>
                </c:pt>
                <c:pt idx="11">
                  <c:v>#N/A</c:v>
                </c:pt>
                <c:pt idx="12">
                  <c:v>#N/A</c:v>
                </c:pt>
                <c:pt idx="13">
                  <c:v>1170</c:v>
                </c:pt>
                <c:pt idx="14">
                  <c:v>#N/A</c:v>
                </c:pt>
              </c:numCache>
            </c:numRef>
          </c:val>
          <c:smooth val="0"/>
          <c:extLst>
            <c:ext xmlns:c16="http://schemas.microsoft.com/office/drawing/2014/chart" uri="{C3380CC4-5D6E-409C-BE32-E72D297353CC}">
              <c16:uniqueId val="{00000008-32C1-4F7A-BA05-E158536874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16444</c:v>
                </c:pt>
                <c:pt idx="5">
                  <c:v>16146</c:v>
                </c:pt>
                <c:pt idx="8">
                  <c:v>15441</c:v>
                </c:pt>
                <c:pt idx="11">
                  <c:v>14509</c:v>
                </c:pt>
                <c:pt idx="14">
                  <c:v>13457</c:v>
                </c:pt>
              </c:numCache>
            </c:numRef>
          </c:val>
          <c:extLst>
            <c:ext xmlns:c16="http://schemas.microsoft.com/office/drawing/2014/chart" uri="{C3380CC4-5D6E-409C-BE32-E72D297353CC}">
              <c16:uniqueId val="{00000000-7912-4AB7-8D36-0689C8ECAE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2947</c:v>
                </c:pt>
                <c:pt idx="5">
                  <c:v>2583</c:v>
                </c:pt>
                <c:pt idx="8">
                  <c:v>2320</c:v>
                </c:pt>
                <c:pt idx="11">
                  <c:v>2016</c:v>
                </c:pt>
                <c:pt idx="14">
                  <c:v>1839</c:v>
                </c:pt>
              </c:numCache>
            </c:numRef>
          </c:val>
          <c:extLst>
            <c:ext xmlns:c16="http://schemas.microsoft.com/office/drawing/2014/chart" uri="{C3380CC4-5D6E-409C-BE32-E72D297353CC}">
              <c16:uniqueId val="{00000001-7912-4AB7-8D36-0689C8ECAE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2092</c:v>
                </c:pt>
                <c:pt idx="5">
                  <c:v>2797</c:v>
                </c:pt>
                <c:pt idx="8">
                  <c:v>4036</c:v>
                </c:pt>
                <c:pt idx="11">
                  <c:v>4938</c:v>
                </c:pt>
                <c:pt idx="14">
                  <c:v>5330</c:v>
                </c:pt>
              </c:numCache>
            </c:numRef>
          </c:val>
          <c:extLst>
            <c:ext xmlns:c16="http://schemas.microsoft.com/office/drawing/2014/chart" uri="{C3380CC4-5D6E-409C-BE32-E72D297353CC}">
              <c16:uniqueId val="{00000002-7912-4AB7-8D36-0689C8ECAE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12-4AB7-8D36-0689C8ECAE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12-4AB7-8D36-0689C8ECAE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12-4AB7-8D36-0689C8ECAE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2920</c:v>
                </c:pt>
                <c:pt idx="3">
                  <c:v>2793</c:v>
                </c:pt>
                <c:pt idx="6">
                  <c:v>2785</c:v>
                </c:pt>
                <c:pt idx="9">
                  <c:v>2813</c:v>
                </c:pt>
                <c:pt idx="12">
                  <c:v>2900</c:v>
                </c:pt>
              </c:numCache>
            </c:numRef>
          </c:val>
          <c:extLst>
            <c:ext xmlns:c16="http://schemas.microsoft.com/office/drawing/2014/chart" uri="{C3380CC4-5D6E-409C-BE32-E72D297353CC}">
              <c16:uniqueId val="{00000006-7912-4AB7-8D36-0689C8ECAE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912-4AB7-8D36-0689C8ECAE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5804</c:v>
                </c:pt>
                <c:pt idx="3">
                  <c:v>5497</c:v>
                </c:pt>
                <c:pt idx="6">
                  <c:v>5160</c:v>
                </c:pt>
                <c:pt idx="9">
                  <c:v>4958</c:v>
                </c:pt>
                <c:pt idx="12">
                  <c:v>4621</c:v>
                </c:pt>
              </c:numCache>
            </c:numRef>
          </c:val>
          <c:extLst>
            <c:ext xmlns:c16="http://schemas.microsoft.com/office/drawing/2014/chart" uri="{C3380CC4-5D6E-409C-BE32-E72D297353CC}">
              <c16:uniqueId val="{00000008-7912-4AB7-8D36-0689C8ECAE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1717</c:v>
                </c:pt>
              </c:numCache>
            </c:numRef>
          </c:val>
          <c:extLst>
            <c:ext xmlns:c16="http://schemas.microsoft.com/office/drawing/2014/chart" uri="{C3380CC4-5D6E-409C-BE32-E72D297353CC}">
              <c16:uniqueId val="{00000009-7912-4AB7-8D36-0689C8ECAE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26618</c:v>
                </c:pt>
                <c:pt idx="3">
                  <c:v>23713</c:v>
                </c:pt>
                <c:pt idx="6">
                  <c:v>22869</c:v>
                </c:pt>
                <c:pt idx="9">
                  <c:v>21352</c:v>
                </c:pt>
                <c:pt idx="12">
                  <c:v>19834</c:v>
                </c:pt>
              </c:numCache>
            </c:numRef>
          </c:val>
          <c:extLst>
            <c:ext xmlns:c16="http://schemas.microsoft.com/office/drawing/2014/chart" uri="{C3380CC4-5D6E-409C-BE32-E72D297353CC}">
              <c16:uniqueId val="{0000000A-7912-4AB7-8D36-0689C8ECAE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13860</c:v>
                </c:pt>
                <c:pt idx="2">
                  <c:v>#N/A</c:v>
                </c:pt>
                <c:pt idx="3">
                  <c:v>#N/A</c:v>
                </c:pt>
                <c:pt idx="4">
                  <c:v>10475</c:v>
                </c:pt>
                <c:pt idx="5">
                  <c:v>#N/A</c:v>
                </c:pt>
                <c:pt idx="6">
                  <c:v>#N/A</c:v>
                </c:pt>
                <c:pt idx="7">
                  <c:v>9017</c:v>
                </c:pt>
                <c:pt idx="8">
                  <c:v>#N/A</c:v>
                </c:pt>
                <c:pt idx="9">
                  <c:v>#N/A</c:v>
                </c:pt>
                <c:pt idx="10">
                  <c:v>7659</c:v>
                </c:pt>
                <c:pt idx="11">
                  <c:v>#N/A</c:v>
                </c:pt>
                <c:pt idx="12">
                  <c:v>#N/A</c:v>
                </c:pt>
                <c:pt idx="13">
                  <c:v>8446</c:v>
                </c:pt>
                <c:pt idx="14">
                  <c:v>#N/A</c:v>
                </c:pt>
              </c:numCache>
            </c:numRef>
          </c:val>
          <c:smooth val="0"/>
          <c:extLst>
            <c:ext xmlns:c16="http://schemas.microsoft.com/office/drawing/2014/chart" uri="{C3380CC4-5D6E-409C-BE32-E72D297353CC}">
              <c16:uniqueId val="{0000000B-7912-4AB7-8D36-0689C8ECAE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1147</c:v>
                </c:pt>
                <c:pt idx="1">
                  <c:v>1020</c:v>
                </c:pt>
                <c:pt idx="2">
                  <c:v>1209</c:v>
                </c:pt>
              </c:numCache>
            </c:numRef>
          </c:val>
          <c:extLst>
            <c:ext xmlns:c16="http://schemas.microsoft.com/office/drawing/2014/chart" uri="{C3380CC4-5D6E-409C-BE32-E72D297353CC}">
              <c16:uniqueId val="{00000000-F1C2-4CF2-9834-7C05DF4F3E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202</c:v>
                </c:pt>
                <c:pt idx="1">
                  <c:v>202</c:v>
                </c:pt>
                <c:pt idx="2">
                  <c:v>259</c:v>
                </c:pt>
              </c:numCache>
            </c:numRef>
          </c:val>
          <c:extLst>
            <c:ext xmlns:c16="http://schemas.microsoft.com/office/drawing/2014/chart" uri="{C3380CC4-5D6E-409C-BE32-E72D297353CC}">
              <c16:uniqueId val="{00000001-F1C2-4CF2-9834-7C05DF4F3E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2167</c:v>
                </c:pt>
                <c:pt idx="1">
                  <c:v>3148</c:v>
                </c:pt>
                <c:pt idx="2">
                  <c:v>3496</c:v>
                </c:pt>
              </c:numCache>
            </c:numRef>
          </c:val>
          <c:extLst>
            <c:ext xmlns:c16="http://schemas.microsoft.com/office/drawing/2014/chart" uri="{C3380CC4-5D6E-409C-BE32-E72D297353CC}">
              <c16:uniqueId val="{00000002-F1C2-4CF2-9834-7C05DF4F3E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40,578
40,130
32.05
19,352,373
18,926,204
270,991
10,611,201
19,834,192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類似団体平均よりは上回っているものの、神奈川県内では最低水準となっている。</a:t>
          </a:r>
          <a:endParaRPr lang="ja-JP" altLang="ja-JP" sz="1400">
            <a:effectLst/>
          </a:endParaRPr>
        </a:p>
        <a:p>
          <a:r>
            <a:rPr kumimoji="1" lang="ja-JP" altLang="ja-JP" sz="1100">
              <a:solidFill>
                <a:schemeClr val="dk1"/>
              </a:solidFill>
              <a:effectLst/>
              <a:latin typeface="+mn-lt"/>
              <a:ea typeface="+mn-ea"/>
              <a:cs typeface="+mn-cs"/>
            </a:rPr>
            <a:t>　税及び税外未収債権の徴収強化等による歳入の確保、歳出面では、民間委託及び広域行政などの効率的な財政運営に努めているが、人口減少や高齢化、土地の評価額の低下等による税収減の影響により、減少傾向</a:t>
          </a:r>
          <a:r>
            <a:rPr kumimoji="1" lang="ja-JP" altLang="en-US" sz="1100">
              <a:solidFill>
                <a:schemeClr val="dk1"/>
              </a:solidFill>
              <a:effectLst/>
              <a:latin typeface="+mn-lt"/>
              <a:ea typeface="+mn-ea"/>
              <a:cs typeface="+mn-cs"/>
            </a:rPr>
            <a:t>が続いている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40</xdr:row>
      <xdr:rowOff>30480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160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81280</xdr:rowOff>
    </xdr:from>
    <xdr:to>
      <xdr:col>19</xdr:col>
      <xdr:colOff>133350</xdr:colOff>
      <xdr:row>39</xdr:row>
      <xdr:rowOff>129540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76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33020</xdr:rowOff>
    </xdr:from>
    <xdr:to>
      <xdr:col>15</xdr:col>
      <xdr:colOff>82550</xdr:colOff>
      <xdr:row>39</xdr:row>
      <xdr:rowOff>81280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1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33020</xdr:rowOff>
    </xdr:from>
    <xdr:to>
      <xdr:col>11</xdr:col>
      <xdr:colOff>31750</xdr:colOff>
      <xdr:row>39</xdr:row>
      <xdr:rowOff>33020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719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167657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30480</xdr:rowOff>
    </xdr:from>
    <xdr:to>
      <xdr:col>15</xdr:col>
      <xdr:colOff>133350</xdr:colOff>
      <xdr:row>39</xdr:row>
      <xdr:rowOff>132080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142257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153670</xdr:rowOff>
    </xdr:from>
    <xdr:to>
      <xdr:col>11</xdr:col>
      <xdr:colOff>82550</xdr:colOff>
      <xdr:row>39</xdr:row>
      <xdr:rowOff>83820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93997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153670</xdr:rowOff>
    </xdr:from>
    <xdr:to>
      <xdr:col>7</xdr:col>
      <xdr:colOff>31750</xdr:colOff>
      <xdr:row>39</xdr:row>
      <xdr:rowOff>83820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93997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令和</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年度において前年度比</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改善とほぼ横ばいであり、依然として財政構造の硬直化が続いている。</a:t>
          </a:r>
          <a:r>
            <a:rPr kumimoji="1" lang="ja-JP" altLang="ja-JP" sz="1050">
              <a:solidFill>
                <a:schemeClr val="dk1"/>
              </a:solidFill>
              <a:effectLst/>
              <a:latin typeface="+mn-lt"/>
              <a:ea typeface="+mn-ea"/>
              <a:cs typeface="+mn-cs"/>
            </a:rPr>
            <a:t>類似団体平均を</a:t>
          </a:r>
          <a:r>
            <a:rPr kumimoji="1" lang="en-US" altLang="ja-JP" sz="1050">
              <a:solidFill>
                <a:schemeClr val="dk1"/>
              </a:solidFill>
              <a:effectLst/>
              <a:latin typeface="+mn-lt"/>
              <a:ea typeface="+mn-ea"/>
              <a:cs typeface="+mn-cs"/>
            </a:rPr>
            <a:t>7.4</a:t>
          </a:r>
          <a:r>
            <a:rPr kumimoji="1" lang="ja-JP" altLang="ja-JP" sz="1050">
              <a:solidFill>
                <a:schemeClr val="dk1"/>
              </a:solidFill>
              <a:effectLst/>
              <a:latin typeface="+mn-lt"/>
              <a:ea typeface="+mn-ea"/>
              <a:cs typeface="+mn-cs"/>
            </a:rPr>
            <a:t>ポイント上回っている要因は、土地開発公社解散に伴う「第三セクター等改革推進債」に係る公債費負担によるものである。</a:t>
          </a:r>
          <a:endParaRPr lang="ja-JP" altLang="ja-JP" sz="1050">
            <a:effectLst/>
          </a:endParaRPr>
        </a:p>
        <a:p>
          <a:r>
            <a:rPr kumimoji="1" lang="ja-JP" altLang="ja-JP" sz="1050">
              <a:solidFill>
                <a:schemeClr val="dk1"/>
              </a:solidFill>
              <a:effectLst/>
              <a:latin typeface="+mn-lt"/>
              <a:ea typeface="+mn-ea"/>
              <a:cs typeface="+mn-cs"/>
            </a:rPr>
            <a:t>　このため、副市長を委員長とし各部長を構成員とする三浦市財源対策検討委員会を設置し、全庁的に財政運営に取り組むとともに、新規市債発行の抑制、市税等の徴収強化等を実施している</a:t>
          </a:r>
          <a:r>
            <a:rPr kumimoji="1" lang="ja-JP" altLang="en-US" sz="1050">
              <a:solidFill>
                <a:schemeClr val="dk1"/>
              </a:solidFill>
              <a:effectLst/>
              <a:latin typeface="+mn-lt"/>
              <a:ea typeface="+mn-ea"/>
              <a:cs typeface="+mn-cs"/>
            </a:rPr>
            <a:t>が、新庁舎建設などの大型事業により、市債発行額の増加が見込まれるため、</a:t>
          </a:r>
          <a:r>
            <a:rPr kumimoji="1" lang="ja-JP" altLang="ja-JP" sz="1050">
              <a:solidFill>
                <a:schemeClr val="dk1"/>
              </a:solidFill>
              <a:effectLst/>
              <a:latin typeface="+mn-lt"/>
              <a:ea typeface="+mn-ea"/>
              <a:cs typeface="+mn-cs"/>
            </a:rPr>
            <a:t>より一層</a:t>
          </a:r>
          <a:r>
            <a:rPr kumimoji="1" lang="ja-JP" altLang="en-US" sz="1050">
              <a:solidFill>
                <a:schemeClr val="dk1"/>
              </a:solidFill>
              <a:effectLst/>
              <a:latin typeface="+mn-lt"/>
              <a:ea typeface="+mn-ea"/>
              <a:cs typeface="+mn-cs"/>
            </a:rPr>
            <a:t>歳入増加及び歳出削減に取り組む。　</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6531</xdr:rowOff>
    </xdr:from>
    <xdr:to>
      <xdr:col>23</xdr:col>
      <xdr:colOff>133350</xdr:colOff>
      <xdr:row>62</xdr:row>
      <xdr:rowOff>13426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3643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62</xdr:row>
      <xdr:rowOff>13426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5718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62</xdr:row>
      <xdr:rowOff>116840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571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62</xdr:row>
      <xdr:rowOff>137523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4674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127181</xdr:rowOff>
    </xdr:from>
    <xdr:to>
      <xdr:col>23</xdr:col>
      <xdr:colOff>184150</xdr:colOff>
      <xdr:row>62</xdr:row>
      <xdr:rowOff>57331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99258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5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134076</xdr:rowOff>
    </xdr:from>
    <xdr:to>
      <xdr:col>19</xdr:col>
      <xdr:colOff>184150</xdr:colOff>
      <xdr:row>62</xdr:row>
      <xdr:rowOff>64226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49003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34307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86723</xdr:rowOff>
    </xdr:from>
    <xdr:to>
      <xdr:col>7</xdr:col>
      <xdr:colOff>31750</xdr:colOff>
      <xdr:row>63</xdr:row>
      <xdr:rowOff>16873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類似団体平均と比較して、約</a:t>
          </a:r>
          <a:r>
            <a:rPr kumimoji="1" lang="en-US" altLang="ja-JP" sz="1100">
              <a:solidFill>
                <a:schemeClr val="dk1"/>
              </a:solidFill>
              <a:effectLst/>
              <a:latin typeface="+mn-lt"/>
              <a:ea typeface="+mn-ea"/>
              <a:cs typeface="+mn-cs"/>
            </a:rPr>
            <a:t>77,000</a:t>
          </a:r>
          <a:r>
            <a:rPr kumimoji="1" lang="ja-JP" altLang="ja-JP" sz="1100">
              <a:solidFill>
                <a:schemeClr val="dk1"/>
              </a:solidFill>
              <a:effectLst/>
              <a:latin typeface="+mn-lt"/>
              <a:ea typeface="+mn-ea"/>
              <a:cs typeface="+mn-cs"/>
            </a:rPr>
            <a:t>円下回っていることについて、令和３年度途中まで取り組んできた技能労務職の退職者不補充等の人件費抑制策、指定管理者制度を活用した民間委託等の効果と考える。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年度から横須賀市との消防広域化を行ったことで人件費が減少している。</a:t>
          </a:r>
          <a:endParaRPr lang="ja-JP" altLang="ja-JP" sz="1400">
            <a:effectLst/>
          </a:endParaRPr>
        </a:p>
        <a:p>
          <a:r>
            <a:rPr kumimoji="1" lang="ja-JP" altLang="ja-JP" sz="1100">
              <a:solidFill>
                <a:schemeClr val="dk1"/>
              </a:solidFill>
              <a:effectLst/>
              <a:latin typeface="+mn-lt"/>
              <a:ea typeface="+mn-ea"/>
              <a:cs typeface="+mn-cs"/>
            </a:rPr>
            <a:t>　今後も、民間委託できる業務について検討を進め、積極的なコスト削減を図っていく。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98402</xdr:rowOff>
    </xdr:from>
    <xdr:to>
      <xdr:col>23</xdr:col>
      <xdr:colOff>133350</xdr:colOff>
      <xdr:row>81</xdr:row>
      <xdr:rowOff>99747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85852"/>
          <a:ext cx="838200"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71047</xdr:rowOff>
    </xdr:from>
    <xdr:to>
      <xdr:col>19</xdr:col>
      <xdr:colOff>133350</xdr:colOff>
      <xdr:row>81</xdr:row>
      <xdr:rowOff>98402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58497"/>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57508</xdr:rowOff>
    </xdr:from>
    <xdr:to>
      <xdr:col>15</xdr:col>
      <xdr:colOff>82550</xdr:colOff>
      <xdr:row>81</xdr:row>
      <xdr:rowOff>71047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44958"/>
          <a:ext cx="889000" cy="1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41306</xdr:rowOff>
    </xdr:from>
    <xdr:to>
      <xdr:col>11</xdr:col>
      <xdr:colOff>31750</xdr:colOff>
      <xdr:row>81</xdr:row>
      <xdr:rowOff>57508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28756"/>
          <a:ext cx="8890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48947</xdr:rowOff>
    </xdr:from>
    <xdr:to>
      <xdr:col>23</xdr:col>
      <xdr:colOff>184150</xdr:colOff>
      <xdr:row>81</xdr:row>
      <xdr:rowOff>150547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141674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5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47602</xdr:rowOff>
    </xdr:from>
    <xdr:to>
      <xdr:col>19</xdr:col>
      <xdr:colOff>184150</xdr:colOff>
      <xdr:row>81</xdr:row>
      <xdr:rowOff>149202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159379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03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20247</xdr:rowOff>
    </xdr:from>
    <xdr:to>
      <xdr:col>15</xdr:col>
      <xdr:colOff>133350</xdr:colOff>
      <xdr:row>81</xdr:row>
      <xdr:rowOff>121847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0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132024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7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6708</xdr:rowOff>
    </xdr:from>
    <xdr:to>
      <xdr:col>11</xdr:col>
      <xdr:colOff>82550</xdr:colOff>
      <xdr:row>81</xdr:row>
      <xdr:rowOff>108308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118485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6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161956</xdr:rowOff>
    </xdr:from>
    <xdr:to>
      <xdr:col>7</xdr:col>
      <xdr:colOff>31750</xdr:colOff>
      <xdr:row>81</xdr:row>
      <xdr:rowOff>92106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102283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4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平成</a:t>
          </a:r>
          <a:r>
            <a:rPr kumimoji="1" lang="en-US" altLang="ja-JP" sz="1050" b="0" i="0" baseline="0">
              <a:solidFill>
                <a:schemeClr val="dk1"/>
              </a:solidFill>
              <a:effectLst/>
              <a:latin typeface="+mn-lt"/>
              <a:ea typeface="+mn-ea"/>
              <a:cs typeface="+mn-cs"/>
            </a:rPr>
            <a:t>25</a:t>
          </a:r>
          <a:r>
            <a:rPr kumimoji="1" lang="ja-JP" altLang="ja-JP" sz="1050" b="0" i="0" baseline="0">
              <a:solidFill>
                <a:schemeClr val="dk1"/>
              </a:solidFill>
              <a:effectLst/>
              <a:latin typeface="+mn-lt"/>
              <a:ea typeface="+mn-ea"/>
              <a:cs typeface="+mn-cs"/>
            </a:rPr>
            <a:t>年度</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月から財政状況や国家公務員の給料減額措置等を踏まえて行政職及び消防職の管理職職員に対して</a:t>
          </a:r>
          <a:r>
            <a:rPr kumimoji="1" lang="en-US" altLang="ja-JP" sz="1050" b="0" i="0" baseline="0">
              <a:solidFill>
                <a:schemeClr val="dk1"/>
              </a:solidFill>
              <a:effectLst/>
              <a:latin typeface="+mn-lt"/>
              <a:ea typeface="+mn-ea"/>
              <a:cs typeface="+mn-cs"/>
            </a:rPr>
            <a:t>5</a:t>
          </a:r>
          <a:r>
            <a:rPr kumimoji="1" lang="ja-JP" altLang="ja-JP" sz="1050" b="0" i="0" baseline="0">
              <a:solidFill>
                <a:schemeClr val="dk1"/>
              </a:solidFill>
              <a:effectLst/>
              <a:latin typeface="+mn-lt"/>
              <a:ea typeface="+mn-ea"/>
              <a:cs typeface="+mn-cs"/>
            </a:rPr>
            <a:t>％の給料減額措置を実施し、</a:t>
          </a:r>
          <a:r>
            <a:rPr kumimoji="1" lang="en-US" altLang="ja-JP" sz="1050" b="0" i="0" baseline="0">
              <a:solidFill>
                <a:schemeClr val="dk1"/>
              </a:solidFill>
              <a:effectLst/>
              <a:latin typeface="+mn-lt"/>
              <a:ea typeface="+mn-ea"/>
              <a:cs typeface="+mn-cs"/>
            </a:rPr>
            <a:t>10</a:t>
          </a:r>
          <a:r>
            <a:rPr kumimoji="1" lang="ja-JP" altLang="ja-JP" sz="1050" b="0" i="0" baseline="0">
              <a:solidFill>
                <a:schemeClr val="dk1"/>
              </a:solidFill>
              <a:effectLst/>
              <a:latin typeface="+mn-lt"/>
              <a:ea typeface="+mn-ea"/>
              <a:cs typeface="+mn-cs"/>
            </a:rPr>
            <a:t>月からは管理職以外の職員についても給料減額措置を実施したほか、平成</a:t>
          </a:r>
          <a:r>
            <a:rPr kumimoji="1" lang="en-US" altLang="ja-JP" sz="1050" b="0" i="0" baseline="0">
              <a:solidFill>
                <a:schemeClr val="dk1"/>
              </a:solidFill>
              <a:effectLst/>
              <a:latin typeface="+mn-lt"/>
              <a:ea typeface="+mn-ea"/>
              <a:cs typeface="+mn-cs"/>
            </a:rPr>
            <a:t>27</a:t>
          </a:r>
          <a:r>
            <a:rPr kumimoji="1" lang="ja-JP" altLang="ja-JP" sz="1050" b="0" i="0" baseline="0">
              <a:solidFill>
                <a:schemeClr val="dk1"/>
              </a:solidFill>
              <a:effectLst/>
              <a:latin typeface="+mn-lt"/>
              <a:ea typeface="+mn-ea"/>
              <a:cs typeface="+mn-cs"/>
            </a:rPr>
            <a:t>年</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月より、給与制度の総合的見直しを行い、行政職給料表において平均</a:t>
          </a:r>
          <a:r>
            <a:rPr kumimoji="1" lang="en-US" altLang="ja-JP" sz="1050" b="0" i="0" baseline="0">
              <a:solidFill>
                <a:schemeClr val="dk1"/>
              </a:solidFill>
              <a:effectLst/>
              <a:latin typeface="+mn-lt"/>
              <a:ea typeface="+mn-ea"/>
              <a:cs typeface="+mn-cs"/>
            </a:rPr>
            <a:t>1.6</a:t>
          </a:r>
          <a:r>
            <a:rPr kumimoji="1" lang="ja-JP" altLang="ja-JP" sz="1050" b="0" i="0" baseline="0">
              <a:solidFill>
                <a:schemeClr val="dk1"/>
              </a:solidFill>
              <a:effectLst/>
              <a:latin typeface="+mn-lt"/>
              <a:ea typeface="+mn-ea"/>
              <a:cs typeface="+mn-cs"/>
            </a:rPr>
            <a:t>％の引き下げを実施する等、給与の適正化に努めた。平成</a:t>
          </a:r>
          <a:r>
            <a:rPr kumimoji="1" lang="en-US" altLang="ja-JP" sz="1050" b="0" i="0" baseline="0">
              <a:solidFill>
                <a:schemeClr val="dk1"/>
              </a:solidFill>
              <a:effectLst/>
              <a:latin typeface="+mn-lt"/>
              <a:ea typeface="+mn-ea"/>
              <a:cs typeface="+mn-cs"/>
            </a:rPr>
            <a:t>28</a:t>
          </a:r>
          <a:r>
            <a:rPr kumimoji="1" lang="ja-JP" altLang="ja-JP" sz="1050" b="0" i="0" baseline="0">
              <a:solidFill>
                <a:schemeClr val="dk1"/>
              </a:solidFill>
              <a:effectLst/>
              <a:latin typeface="+mn-lt"/>
              <a:ea typeface="+mn-ea"/>
              <a:cs typeface="+mn-cs"/>
            </a:rPr>
            <a:t>年度以降も、人事院勧告に基づく給与改定を行い、給与について国公準拠を原則としている。今後も、国家公務員給与水準や本市の財政状況を踏まえ、適正な給与水準となるよう必要に応じて見直しを行っていく。</a:t>
          </a:r>
          <a:endParaRPr lang="ja-JP" altLang="ja-JP" sz="105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1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85</xdr:row>
      <xdr:rowOff>138995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1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138995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85</xdr:row>
      <xdr:rowOff>152400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9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年度以降は、業務量に応じた必要職員数の確保を進め、令和３年５月には、平成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年３月に策定した「技能労務職員の給与等の見直しに向けた取組方針」について、直営で行うことが必要な業務 （土木作業、庁舎営繕等）は退職者不補充の原則を撤廃し、同年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月に技能労務職員を採用した。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令和４年３月に定員管理計画を策定し、ＤＸやアウトソーシングによる効率化を図りながら、最小限の職員数で市民サービスの維持・向上を最大限行うことを目標として現在取り組んでいる。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37592</xdr:rowOff>
    </xdr:from>
    <xdr:to>
      <xdr:col>81</xdr:col>
      <xdr:colOff>44450</xdr:colOff>
      <xdr:row>59</xdr:row>
      <xdr:rowOff>41614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15314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23114</xdr:rowOff>
    </xdr:from>
    <xdr:to>
      <xdr:col>77</xdr:col>
      <xdr:colOff>44450</xdr:colOff>
      <xdr:row>59</xdr:row>
      <xdr:rowOff>41614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38664"/>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15070</xdr:rowOff>
    </xdr:from>
    <xdr:to>
      <xdr:col>72</xdr:col>
      <xdr:colOff>203200</xdr:colOff>
      <xdr:row>59</xdr:row>
      <xdr:rowOff>23114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3062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3810</xdr:rowOff>
    </xdr:from>
    <xdr:to>
      <xdr:col>68</xdr:col>
      <xdr:colOff>152400</xdr:colOff>
      <xdr:row>59</xdr:row>
      <xdr:rowOff>15070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19360"/>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158242</xdr:rowOff>
    </xdr:from>
    <xdr:to>
      <xdr:col>81</xdr:col>
      <xdr:colOff>95250</xdr:colOff>
      <xdr:row>59</xdr:row>
      <xdr:rowOff>88392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79519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2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162264</xdr:rowOff>
    </xdr:from>
    <xdr:to>
      <xdr:col>77</xdr:col>
      <xdr:colOff>95250</xdr:colOff>
      <xdr:row>59</xdr:row>
      <xdr:rowOff>92414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102591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7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143764</xdr:rowOff>
    </xdr:from>
    <xdr:to>
      <xdr:col>73</xdr:col>
      <xdr:colOff>44450</xdr:colOff>
      <xdr:row>59</xdr:row>
      <xdr:rowOff>73914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84091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135720</xdr:rowOff>
    </xdr:from>
    <xdr:to>
      <xdr:col>68</xdr:col>
      <xdr:colOff>203200</xdr:colOff>
      <xdr:row>59</xdr:row>
      <xdr:rowOff>65870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76047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124460</xdr:rowOff>
    </xdr:from>
    <xdr:to>
      <xdr:col>64</xdr:col>
      <xdr:colOff>152400</xdr:colOff>
      <xdr:row>59</xdr:row>
      <xdr:rowOff>54610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64787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年度に借り入れた「第三セクター等改革推進債」の元金償還を平成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年度から行っており、依然として類似団体平均と比較して高い。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元利償還額の減少により令和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11.7%</a:t>
          </a:r>
          <a:r>
            <a:rPr kumimoji="1" lang="ja-JP" altLang="ja-JP" sz="1100" b="0" i="0" baseline="0">
              <a:solidFill>
                <a:schemeClr val="dk1"/>
              </a:solidFill>
              <a:effectLst/>
              <a:latin typeface="+mn-lt"/>
              <a:ea typeface="+mn-ea"/>
              <a:cs typeface="+mn-cs"/>
            </a:rPr>
            <a:t>となったが、今後</a:t>
          </a:r>
          <a:r>
            <a:rPr kumimoji="1" lang="ja-JP" altLang="en-US" sz="1100" b="0" i="0" baseline="0">
              <a:solidFill>
                <a:schemeClr val="dk1"/>
              </a:solidFill>
              <a:effectLst/>
              <a:latin typeface="+mn-lt"/>
              <a:ea typeface="+mn-ea"/>
              <a:cs typeface="+mn-cs"/>
            </a:rPr>
            <a:t>４～５</a:t>
          </a:r>
          <a:r>
            <a:rPr kumimoji="1" lang="ja-JP" altLang="ja-JP" sz="1100" b="0" i="0" baseline="0">
              <a:solidFill>
                <a:schemeClr val="dk1"/>
              </a:solidFill>
              <a:effectLst/>
              <a:latin typeface="+mn-lt"/>
              <a:ea typeface="+mn-ea"/>
              <a:cs typeface="+mn-cs"/>
            </a:rPr>
            <a:t>年程度の間に大規模な普通建設事業が複数予定されているため、これまでに引き続き、歳入の確保や歳出の削減など、行財政改革に取り組んでいくとともに、公債費負担の適正な管理を行う。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72284</xdr:rowOff>
    </xdr:from>
    <xdr:to>
      <xdr:col>81</xdr:col>
      <xdr:colOff>44450</xdr:colOff>
      <xdr:row>37</xdr:row>
      <xdr:rowOff>78317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41593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86360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421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86360</xdr:rowOff>
    </xdr:from>
    <xdr:to>
      <xdr:col>72</xdr:col>
      <xdr:colOff>203200</xdr:colOff>
      <xdr:row>37</xdr:row>
      <xdr:rowOff>108479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3001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108479</xdr:rowOff>
    </xdr:from>
    <xdr:to>
      <xdr:col>68</xdr:col>
      <xdr:colOff>152400</xdr:colOff>
      <xdr:row>37</xdr:row>
      <xdr:rowOff>128588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5212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21484</xdr:rowOff>
    </xdr:from>
    <xdr:to>
      <xdr:col>81</xdr:col>
      <xdr:colOff>95250</xdr:colOff>
      <xdr:row>37</xdr:row>
      <xdr:rowOff>123084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165011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3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113894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5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35560</xdr:rowOff>
    </xdr:from>
    <xdr:to>
      <xdr:col>73</xdr:col>
      <xdr:colOff>44450</xdr:colOff>
      <xdr:row>37</xdr:row>
      <xdr:rowOff>137160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121937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57679</xdr:rowOff>
    </xdr:from>
    <xdr:to>
      <xdr:col>68</xdr:col>
      <xdr:colOff>203200</xdr:colOff>
      <xdr:row>37</xdr:row>
      <xdr:rowOff>159279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144056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77788</xdr:rowOff>
    </xdr:from>
    <xdr:to>
      <xdr:col>64</xdr:col>
      <xdr:colOff>152400</xdr:colOff>
      <xdr:row>38</xdr:row>
      <xdr:rowOff>7938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164165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年度に「第三セクター等改革推進債」を借り入れたため、比率が大きく上昇（平成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212.7</a:t>
          </a:r>
          <a:r>
            <a:rPr kumimoji="1" lang="ja-JP" altLang="ja-JP" sz="1100">
              <a:solidFill>
                <a:schemeClr val="dk1"/>
              </a:solidFill>
              <a:effectLst/>
              <a:latin typeface="+mn-lt"/>
              <a:ea typeface="+mn-ea"/>
              <a:cs typeface="+mn-cs"/>
            </a:rPr>
            <a:t>％）したが、定期の元金償還及び令和２年度に土地の売却に伴う一部繰り上げ償還を行ったことにより改善傾向であったものの、令和５年度は、子育て賃貸住宅等整備事業に係る</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事業費として債務負担行為設定した影響等により、</a:t>
          </a:r>
          <a:r>
            <a:rPr kumimoji="1" lang="en-US" altLang="ja-JP" sz="1100">
              <a:solidFill>
                <a:schemeClr val="dk1"/>
              </a:solidFill>
              <a:effectLst/>
              <a:latin typeface="+mn-lt"/>
              <a:ea typeface="+mn-ea"/>
              <a:cs typeface="+mn-cs"/>
            </a:rPr>
            <a:t>92.1%</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悪化）となった。</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今後４～５年程度の間に大型の普通建設事業が予定されて</a:t>
          </a:r>
          <a:r>
            <a:rPr kumimoji="1" lang="ja-JP" altLang="ja-JP" sz="1100">
              <a:solidFill>
                <a:schemeClr val="dk1"/>
              </a:solidFill>
              <a:effectLst/>
              <a:latin typeface="+mn-lt"/>
              <a:ea typeface="+mn-ea"/>
              <a:cs typeface="+mn-cs"/>
            </a:rPr>
            <a:t>いるため、引き続き公債費の適切な管理を行う。</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135678</xdr:rowOff>
    </xdr:from>
    <xdr:to>
      <xdr:col>81</xdr:col>
      <xdr:colOff>44450</xdr:colOff>
      <xdr:row>18</xdr:row>
      <xdr:rowOff>25358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050328"/>
          <a:ext cx="838200" cy="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135678</xdr:rowOff>
    </xdr:from>
    <xdr:to>
      <xdr:col>77</xdr:col>
      <xdr:colOff>44450</xdr:colOff>
      <xdr:row>18</xdr:row>
      <xdr:rowOff>63966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50328"/>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63966</xdr:rowOff>
    </xdr:from>
    <xdr:to>
      <xdr:col>72</xdr:col>
      <xdr:colOff>203200</xdr:colOff>
      <xdr:row>19</xdr:row>
      <xdr:rowOff>67056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50066"/>
          <a:ext cx="889000" cy="17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67056</xdr:rowOff>
    </xdr:from>
    <xdr:to>
      <xdr:col>68</xdr:col>
      <xdr:colOff>152400</xdr:colOff>
      <xdr:row>21</xdr:row>
      <xdr:rowOff>75650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24606"/>
          <a:ext cx="889000" cy="35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146008</xdr:rowOff>
    </xdr:from>
    <xdr:to>
      <xdr:col>81</xdr:col>
      <xdr:colOff>95250</xdr:colOff>
      <xdr:row>18</xdr:row>
      <xdr:rowOff>76158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118085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3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84878</xdr:rowOff>
    </xdr:from>
    <xdr:to>
      <xdr:col>77</xdr:col>
      <xdr:colOff>95250</xdr:colOff>
      <xdr:row>18</xdr:row>
      <xdr:rowOff>15028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171255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8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13166</xdr:rowOff>
    </xdr:from>
    <xdr:to>
      <xdr:col>73</xdr:col>
      <xdr:colOff>44450</xdr:colOff>
      <xdr:row>18</xdr:row>
      <xdr:rowOff>114766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99542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8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16256</xdr:rowOff>
    </xdr:from>
    <xdr:to>
      <xdr:col>68</xdr:col>
      <xdr:colOff>203200</xdr:colOff>
      <xdr:row>19</xdr:row>
      <xdr:rowOff>117856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102633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24850</xdr:rowOff>
    </xdr:from>
    <xdr:to>
      <xdr:col>64</xdr:col>
      <xdr:colOff>152400</xdr:colOff>
      <xdr:row>21</xdr:row>
      <xdr:rowOff>126450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111227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1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40,578
40,130
32.05
19,352,373
18,926,204
270,991
10,611,201
19,834,192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年４月に給与制度の総合的見直しを実施し、改善に努めている。平成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年度以降においても、人事院勧告に基づく給与改定を行っている。今後も給与については国公準拠を原則としつつ、業務の効率化や職員数の適正化を図り、人件費の抑制に努めていく。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年度の増加は会計年度任用職員の報酬等の増加や職員給料及び期末勤勉手当の増加によるものであり、令和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職員の定年延長に伴う退職手当の減少</a:t>
          </a:r>
          <a:r>
            <a:rPr kumimoji="1" lang="ja-JP" altLang="ja-JP" sz="1100" b="0" i="0" baseline="0">
              <a:solidFill>
                <a:schemeClr val="dk1"/>
              </a:solidFill>
              <a:effectLst/>
              <a:latin typeface="+mn-lt"/>
              <a:ea typeface="+mn-ea"/>
              <a:cs typeface="+mn-cs"/>
            </a:rPr>
            <a:t>によるもの。</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601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068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068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11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したのは、</a:t>
          </a:r>
          <a:r>
            <a:rPr kumimoji="1" lang="ja-JP" altLang="en-US" sz="1100">
              <a:solidFill>
                <a:schemeClr val="dk1"/>
              </a:solidFill>
              <a:effectLst/>
              <a:latin typeface="+mn-lt"/>
              <a:ea typeface="+mn-ea"/>
              <a:cs typeface="+mn-cs"/>
            </a:rPr>
            <a:t>高濃度ＰＣＢ廃棄物処理手数料の減少</a:t>
          </a:r>
          <a:r>
            <a:rPr kumimoji="1" lang="ja-JP" altLang="ja-JP" sz="1100">
              <a:solidFill>
                <a:schemeClr val="dk1"/>
              </a:solidFill>
              <a:effectLst/>
              <a:latin typeface="+mn-lt"/>
              <a:ea typeface="+mn-ea"/>
              <a:cs typeface="+mn-cs"/>
            </a:rPr>
            <a:t>や</a:t>
          </a:r>
          <a:r>
            <a:rPr lang="ja-JP" altLang="en-US" sz="1100" b="0" i="0" u="none" strike="noStrike">
              <a:solidFill>
                <a:schemeClr val="dk1"/>
              </a:solidFill>
              <a:effectLst/>
              <a:latin typeface="+mn-lt"/>
              <a:ea typeface="+mn-ea"/>
              <a:cs typeface="+mn-cs"/>
            </a:rPr>
            <a:t>し尿及び浄化槽汚泥処理業務</a:t>
          </a:r>
          <a:r>
            <a:rPr kumimoji="1" lang="ja-JP" altLang="ja-JP" sz="1100">
              <a:solidFill>
                <a:schemeClr val="dk1"/>
              </a:solidFill>
              <a:effectLst/>
              <a:latin typeface="+mn-lt"/>
              <a:ea typeface="+mn-ea"/>
              <a:cs typeface="+mn-cs"/>
            </a:rPr>
            <a:t>委託料の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によるものであり、</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今後も、民間委託する業務の内容について精査し、積極的なコスト削減を図っていく。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54610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473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54610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08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8890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0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39370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2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年度において扶助費に係る経常収支比率が増加した要因は、</a:t>
          </a:r>
          <a:r>
            <a:rPr kumimoji="1" lang="ja-JP" altLang="en-US" sz="1100" b="0" i="0" baseline="0">
              <a:solidFill>
                <a:schemeClr val="dk1"/>
              </a:solidFill>
              <a:effectLst/>
              <a:latin typeface="+mn-lt"/>
              <a:ea typeface="+mn-ea"/>
              <a:cs typeface="+mn-cs"/>
            </a:rPr>
            <a:t>生活保護費や</a:t>
          </a:r>
          <a:r>
            <a:rPr kumimoji="1" lang="ja-JP" altLang="ja-JP" sz="1100" b="0" i="0" baseline="0">
              <a:solidFill>
                <a:schemeClr val="dk1"/>
              </a:solidFill>
              <a:effectLst/>
              <a:latin typeface="+mn-lt"/>
              <a:ea typeface="+mn-ea"/>
              <a:cs typeface="+mn-cs"/>
            </a:rPr>
            <a:t>障害者自立支援に係る事業費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児童保育に係る事業費の増加によるもの。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高齢化率の上昇等に伴い増加することが見込まれるため、資格審査等の適正化、市単の扶助費の見直しを進めていくことで、歯止めをかけるよう努める。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133350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42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53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58</xdr:row>
      <xdr:rowOff>101600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663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年度における増加は、</a:t>
          </a:r>
          <a:r>
            <a:rPr kumimoji="1" lang="ja-JP" altLang="en-US" sz="1100" b="0" i="0" baseline="0">
              <a:solidFill>
                <a:schemeClr val="dk1"/>
              </a:solidFill>
              <a:effectLst/>
              <a:latin typeface="+mn-lt"/>
              <a:ea typeface="+mn-ea"/>
              <a:cs typeface="+mn-cs"/>
            </a:rPr>
            <a:t>後期高齢者医療広域連合負担金や介護保険事業特別会計への</a:t>
          </a:r>
          <a:r>
            <a:rPr kumimoji="1" lang="ja-JP" altLang="ja-JP" sz="1100" b="0" i="0" baseline="0">
              <a:solidFill>
                <a:schemeClr val="dk1"/>
              </a:solidFill>
              <a:effectLst/>
              <a:latin typeface="+mn-lt"/>
              <a:ea typeface="+mn-ea"/>
              <a:cs typeface="+mn-cs"/>
            </a:rPr>
            <a:t>繰出金の増加によるものである。社会保障関係経費の増大に伴う国保会計等への繰出金の影響に</a:t>
          </a:r>
          <a:r>
            <a:rPr kumimoji="1" lang="ja-JP" altLang="en-US" sz="1100" b="0" i="0" baseline="0">
              <a:solidFill>
                <a:schemeClr val="dk1"/>
              </a:solidFill>
              <a:effectLst/>
              <a:latin typeface="+mn-lt"/>
              <a:ea typeface="+mn-ea"/>
              <a:cs typeface="+mn-cs"/>
            </a:rPr>
            <a:t>より、</a:t>
          </a:r>
          <a:r>
            <a:rPr kumimoji="1" lang="ja-JP" altLang="ja-JP" sz="1100" b="0" i="0" baseline="0">
              <a:solidFill>
                <a:schemeClr val="dk1"/>
              </a:solidFill>
              <a:effectLst/>
              <a:latin typeface="+mn-lt"/>
              <a:ea typeface="+mn-ea"/>
              <a:cs typeface="+mn-cs"/>
            </a:rPr>
            <a:t>類似団体平均を上回っている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高齢化率の上昇等に伴い介護サービス費</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傾向にある</a:t>
          </a:r>
          <a:r>
            <a:rPr kumimoji="1" lang="ja-JP" altLang="ja-JP" sz="1100" b="0" i="0" baseline="0">
              <a:solidFill>
                <a:schemeClr val="dk1"/>
              </a:solidFill>
              <a:effectLst/>
              <a:latin typeface="+mn-lt"/>
              <a:ea typeface="+mn-ea"/>
              <a:cs typeface="+mn-cs"/>
            </a:rPr>
            <a:t>ため、介護予防事業に取り組むなど、負担額の圧縮に努める。</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53522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71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73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59</xdr:row>
      <xdr:rowOff>42635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731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42635</xdr:rowOff>
    </xdr:from>
    <xdr:to>
      <xdr:col>69</xdr:col>
      <xdr:colOff>92075</xdr:colOff>
      <xdr:row>62</xdr:row>
      <xdr:rowOff>83457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58185"/>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2722</xdr:rowOff>
    </xdr:from>
    <xdr:to>
      <xdr:col>82</xdr:col>
      <xdr:colOff>158750</xdr:colOff>
      <xdr:row>59</xdr:row>
      <xdr:rowOff>104322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146249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163285</xdr:rowOff>
    </xdr:from>
    <xdr:to>
      <xdr:col>69</xdr:col>
      <xdr:colOff>142875</xdr:colOff>
      <xdr:row>59</xdr:row>
      <xdr:rowOff>93435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78212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32657</xdr:rowOff>
    </xdr:from>
    <xdr:to>
      <xdr:col>65</xdr:col>
      <xdr:colOff>53975</xdr:colOff>
      <xdr:row>62</xdr:row>
      <xdr:rowOff>134257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66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119034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74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補助費等に係る経常収支比率は、令和２年度において、公共下水道事業会計の法適化に伴い繰出金から補助費等へシフトしたこと等により増加したが、法適化以降は当該事業の負担金は減少傾向にある。令和</a:t>
          </a:r>
          <a:r>
            <a:rPr kumimoji="1" lang="ja-JP" altLang="en-US" sz="1050" b="0" i="0" baseline="0">
              <a:solidFill>
                <a:schemeClr val="dk1"/>
              </a:solidFill>
              <a:effectLst/>
              <a:latin typeface="+mn-lt"/>
              <a:ea typeface="+mn-ea"/>
              <a:cs typeface="+mn-cs"/>
            </a:rPr>
            <a:t>５</a:t>
          </a:r>
          <a:r>
            <a:rPr kumimoji="1" lang="ja-JP" altLang="ja-JP" sz="1050" b="0" i="0" baseline="0">
              <a:solidFill>
                <a:schemeClr val="dk1"/>
              </a:solidFill>
              <a:effectLst/>
              <a:latin typeface="+mn-lt"/>
              <a:ea typeface="+mn-ea"/>
              <a:cs typeface="+mn-cs"/>
            </a:rPr>
            <a:t>年度については、</a:t>
          </a:r>
          <a:r>
            <a:rPr kumimoji="1" lang="ja-JP" altLang="en-US" sz="1050" b="0" i="0" baseline="0">
              <a:solidFill>
                <a:schemeClr val="dk1"/>
              </a:solidFill>
              <a:effectLst/>
              <a:latin typeface="+mn-lt"/>
              <a:ea typeface="+mn-ea"/>
              <a:cs typeface="+mn-cs"/>
            </a:rPr>
            <a:t>病院事業会計負担金が増加したが、</a:t>
          </a:r>
          <a:r>
            <a:rPr kumimoji="1" lang="ja-JP" altLang="ja-JP" sz="1050" b="0" i="0" baseline="0">
              <a:solidFill>
                <a:schemeClr val="dk1"/>
              </a:solidFill>
              <a:effectLst/>
              <a:latin typeface="+mn-lt"/>
              <a:ea typeface="+mn-ea"/>
              <a:cs typeface="+mn-cs"/>
            </a:rPr>
            <a:t>公共下水道事業会計負担金や</a:t>
          </a:r>
          <a:r>
            <a:rPr kumimoji="1" lang="ja-JP" altLang="en-US" sz="1050" b="0" i="0" baseline="0">
              <a:solidFill>
                <a:schemeClr val="dk1"/>
              </a:solidFill>
              <a:effectLst/>
              <a:latin typeface="+mn-lt"/>
              <a:ea typeface="+mn-ea"/>
              <a:cs typeface="+mn-cs"/>
            </a:rPr>
            <a:t>市営住宅居住者への移転補償費の</a:t>
          </a:r>
          <a:r>
            <a:rPr kumimoji="1" lang="ja-JP" altLang="ja-JP" sz="1050" b="0" i="0" baseline="0">
              <a:solidFill>
                <a:schemeClr val="dk1"/>
              </a:solidFill>
              <a:effectLst/>
              <a:latin typeface="+mn-lt"/>
              <a:ea typeface="+mn-ea"/>
              <a:cs typeface="+mn-cs"/>
            </a:rPr>
            <a:t>減</a:t>
          </a:r>
          <a:r>
            <a:rPr kumimoji="1" lang="ja-JP" altLang="en-US" sz="1050" b="0" i="0" baseline="0">
              <a:solidFill>
                <a:schemeClr val="dk1"/>
              </a:solidFill>
              <a:effectLst/>
              <a:latin typeface="+mn-lt"/>
              <a:ea typeface="+mn-ea"/>
              <a:cs typeface="+mn-cs"/>
            </a:rPr>
            <a:t>など</a:t>
          </a:r>
          <a:r>
            <a:rPr kumimoji="1" lang="ja-JP" altLang="ja-JP" sz="1050" b="0" i="0" baseline="0">
              <a:solidFill>
                <a:schemeClr val="dk1"/>
              </a:solidFill>
              <a:effectLst/>
              <a:latin typeface="+mn-lt"/>
              <a:ea typeface="+mn-ea"/>
              <a:cs typeface="+mn-cs"/>
            </a:rPr>
            <a:t>に</a:t>
          </a:r>
          <a:r>
            <a:rPr kumimoji="1" lang="ja-JP" altLang="en-US" sz="1050" b="0" i="0" baseline="0">
              <a:solidFill>
                <a:schemeClr val="dk1"/>
              </a:solidFill>
              <a:effectLst/>
              <a:latin typeface="+mn-lt"/>
              <a:ea typeface="+mn-ea"/>
              <a:cs typeface="+mn-cs"/>
            </a:rPr>
            <a:t>より横ばいとなった</a:t>
          </a:r>
          <a:r>
            <a:rPr kumimoji="1" lang="ja-JP" altLang="ja-JP" sz="105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今後も、補助事業の内容の精査や繰越金の有無等を勘案して、より適切な補助金支出に向けて取り組んでいく。</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18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18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38</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6320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公債費に係る経常収支比率は、平成</a:t>
          </a:r>
          <a:r>
            <a:rPr kumimoji="1" lang="en-US" altLang="ja-JP" sz="1050" b="0" i="0" baseline="0">
              <a:solidFill>
                <a:schemeClr val="dk1"/>
              </a:solidFill>
              <a:effectLst/>
              <a:latin typeface="+mn-lt"/>
              <a:ea typeface="+mn-ea"/>
              <a:cs typeface="+mn-cs"/>
            </a:rPr>
            <a:t>22</a:t>
          </a:r>
          <a:r>
            <a:rPr kumimoji="1" lang="ja-JP" altLang="ja-JP" sz="1050" b="0" i="0" baseline="0">
              <a:solidFill>
                <a:schemeClr val="dk1"/>
              </a:solidFill>
              <a:effectLst/>
              <a:latin typeface="+mn-lt"/>
              <a:ea typeface="+mn-ea"/>
              <a:cs typeface="+mn-cs"/>
            </a:rPr>
            <a:t>年度に借り入れた「第三セクター等改革推進債」</a:t>
          </a:r>
          <a:r>
            <a:rPr kumimoji="1" lang="ja-JP" altLang="en-US" sz="1050" b="0" i="0" baseline="0">
              <a:solidFill>
                <a:schemeClr val="dk1"/>
              </a:solidFill>
              <a:effectLst/>
              <a:latin typeface="+mn-lt"/>
              <a:ea typeface="+mn-ea"/>
              <a:cs typeface="+mn-cs"/>
            </a:rPr>
            <a:t>について</a:t>
          </a:r>
          <a:r>
            <a:rPr kumimoji="1" lang="ja-JP" altLang="ja-JP" sz="1050" b="0" i="0" baseline="0">
              <a:solidFill>
                <a:schemeClr val="dk1"/>
              </a:solidFill>
              <a:effectLst/>
              <a:latin typeface="+mn-lt"/>
              <a:ea typeface="+mn-ea"/>
              <a:cs typeface="+mn-cs"/>
            </a:rPr>
            <a:t>、令和２年度にお</a:t>
          </a:r>
          <a:r>
            <a:rPr kumimoji="1" lang="ja-JP" altLang="en-US" sz="1050" b="0" i="0" baseline="0">
              <a:solidFill>
                <a:schemeClr val="dk1"/>
              </a:solidFill>
              <a:effectLst/>
              <a:latin typeface="+mn-lt"/>
              <a:ea typeface="+mn-ea"/>
              <a:cs typeface="+mn-cs"/>
            </a:rPr>
            <a:t>ける</a:t>
          </a:r>
          <a:r>
            <a:rPr kumimoji="1" lang="ja-JP" altLang="ja-JP" sz="1050" b="0" i="0" baseline="0">
              <a:solidFill>
                <a:schemeClr val="dk1"/>
              </a:solidFill>
              <a:effectLst/>
              <a:latin typeface="+mn-lt"/>
              <a:ea typeface="+mn-ea"/>
              <a:cs typeface="+mn-cs"/>
            </a:rPr>
            <a:t>大規模な土地の売却等により</a:t>
          </a:r>
          <a:r>
            <a:rPr kumimoji="1" lang="ja-JP" altLang="en-US" sz="1050" b="0" i="0" baseline="0">
              <a:solidFill>
                <a:schemeClr val="dk1"/>
              </a:solidFill>
              <a:effectLst/>
              <a:latin typeface="+mn-lt"/>
              <a:ea typeface="+mn-ea"/>
              <a:cs typeface="+mn-cs"/>
            </a:rPr>
            <a:t>、その</a:t>
          </a:r>
          <a:r>
            <a:rPr kumimoji="1" lang="ja-JP" altLang="ja-JP" sz="1050" b="0" i="0" baseline="0">
              <a:solidFill>
                <a:schemeClr val="dk1"/>
              </a:solidFill>
              <a:effectLst/>
              <a:latin typeface="+mn-lt"/>
              <a:ea typeface="+mn-ea"/>
              <a:cs typeface="+mn-cs"/>
            </a:rPr>
            <a:t>残高が大きく減少したことに伴い、</a:t>
          </a:r>
          <a:r>
            <a:rPr kumimoji="1" lang="ja-JP" altLang="en-US" sz="1050" b="0" i="0" baseline="0">
              <a:solidFill>
                <a:schemeClr val="dk1"/>
              </a:solidFill>
              <a:effectLst/>
              <a:latin typeface="+mn-lt"/>
              <a:ea typeface="+mn-ea"/>
              <a:cs typeface="+mn-cs"/>
            </a:rPr>
            <a:t>近年は</a:t>
          </a:r>
          <a:r>
            <a:rPr kumimoji="1" lang="ja-JP" altLang="ja-JP" sz="1050" b="0" i="0" baseline="0">
              <a:solidFill>
                <a:schemeClr val="dk1"/>
              </a:solidFill>
              <a:effectLst/>
              <a:latin typeface="+mn-lt"/>
              <a:ea typeface="+mn-ea"/>
              <a:cs typeface="+mn-cs"/>
            </a:rPr>
            <a:t>類似団体平均を下回</a:t>
          </a:r>
          <a:r>
            <a:rPr kumimoji="1" lang="ja-JP" altLang="en-US" sz="1050" b="0" i="0" baseline="0">
              <a:solidFill>
                <a:schemeClr val="dk1"/>
              </a:solidFill>
              <a:effectLst/>
              <a:latin typeface="+mn-lt"/>
              <a:ea typeface="+mn-ea"/>
              <a:cs typeface="+mn-cs"/>
            </a:rPr>
            <a:t>っていたが、</a:t>
          </a:r>
          <a:r>
            <a:rPr kumimoji="1" lang="ja-JP" altLang="ja-JP" sz="1050" b="0" i="0" baseline="0">
              <a:solidFill>
                <a:schemeClr val="dk1"/>
              </a:solidFill>
              <a:effectLst/>
              <a:latin typeface="+mn-lt"/>
              <a:ea typeface="+mn-ea"/>
              <a:cs typeface="+mn-cs"/>
            </a:rPr>
            <a:t>令和</a:t>
          </a:r>
          <a:r>
            <a:rPr kumimoji="1" lang="ja-JP" altLang="en-US" sz="1050" b="0" i="0" baseline="0">
              <a:solidFill>
                <a:schemeClr val="dk1"/>
              </a:solidFill>
              <a:effectLst/>
              <a:latin typeface="+mn-lt"/>
              <a:ea typeface="+mn-ea"/>
              <a:cs typeface="+mn-cs"/>
            </a:rPr>
            <a:t>５</a:t>
          </a:r>
          <a:r>
            <a:rPr kumimoji="1" lang="ja-JP" altLang="ja-JP" sz="1050" b="0" i="0" baseline="0">
              <a:solidFill>
                <a:schemeClr val="dk1"/>
              </a:solidFill>
              <a:effectLst/>
              <a:latin typeface="+mn-lt"/>
              <a:ea typeface="+mn-ea"/>
              <a:cs typeface="+mn-cs"/>
            </a:rPr>
            <a:t>年度においては</a:t>
          </a:r>
          <a:r>
            <a:rPr kumimoji="1" lang="ja-JP" altLang="en-US" sz="1050" b="0" i="0" baseline="0">
              <a:solidFill>
                <a:schemeClr val="dk1"/>
              </a:solidFill>
              <a:effectLst/>
              <a:latin typeface="+mn-lt"/>
              <a:ea typeface="+mn-ea"/>
              <a:cs typeface="+mn-cs"/>
            </a:rPr>
            <a:t>、広域ごみ処理施設建設費にかかる元金償還が開始されたことにより、平均を上回</a:t>
          </a:r>
          <a:r>
            <a:rPr kumimoji="1" lang="ja-JP" altLang="ja-JP" sz="1050" b="0" i="0" baseline="0">
              <a:solidFill>
                <a:schemeClr val="dk1"/>
              </a:solidFill>
              <a:effectLst/>
              <a:latin typeface="+mn-lt"/>
              <a:ea typeface="+mn-ea"/>
              <a:cs typeface="+mn-cs"/>
            </a:rPr>
            <a:t>る結果となった。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a:t>
          </a:r>
          <a:r>
            <a:rPr kumimoji="1" lang="ja-JP" altLang="en-US" sz="1050" b="0" i="0" baseline="0">
              <a:solidFill>
                <a:schemeClr val="dk1"/>
              </a:solidFill>
              <a:effectLst/>
              <a:latin typeface="+mn-lt"/>
              <a:ea typeface="+mn-ea"/>
              <a:cs typeface="+mn-cs"/>
            </a:rPr>
            <a:t>４～</a:t>
          </a:r>
          <a:r>
            <a:rPr kumimoji="1" lang="ja-JP" altLang="ja-JP" sz="1050" b="0" i="0" baseline="0">
              <a:solidFill>
                <a:schemeClr val="dk1"/>
              </a:solidFill>
              <a:effectLst/>
              <a:latin typeface="+mn-lt"/>
              <a:ea typeface="+mn-ea"/>
              <a:cs typeface="+mn-cs"/>
            </a:rPr>
            <a:t>５年程度の間に大型の普通建設事業が予定されており、将来の公債費低減に努め、その他の普通建設事業の抑制に取り組む。</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xdr:rowOff>
    </xdr:from>
    <xdr:to>
      <xdr:col>24</xdr:col>
      <xdr:colOff>25400</xdr:colOff>
      <xdr:row>75</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638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147955</xdr:rowOff>
    </xdr:from>
    <xdr:to>
      <xdr:col>19</xdr:col>
      <xdr:colOff>187325</xdr:colOff>
      <xdr:row>75</xdr:row>
      <xdr:rowOff>5080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352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147955</xdr:rowOff>
    </xdr:from>
    <xdr:to>
      <xdr:col>15</xdr:col>
      <xdr:colOff>98425</xdr:colOff>
      <xdr:row>75</xdr:row>
      <xdr:rowOff>35560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3525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35560</xdr:rowOff>
    </xdr:from>
    <xdr:to>
      <xdr:col>11</xdr:col>
      <xdr:colOff>9525</xdr:colOff>
      <xdr:row>75</xdr:row>
      <xdr:rowOff>43180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943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116857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0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125730</xdr:rowOff>
    </xdr:from>
    <xdr:to>
      <xdr:col>20</xdr:col>
      <xdr:colOff>38100</xdr:colOff>
      <xdr:row>75</xdr:row>
      <xdr:rowOff>55880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66057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97155</xdr:rowOff>
    </xdr:from>
    <xdr:to>
      <xdr:col>15</xdr:col>
      <xdr:colOff>149225</xdr:colOff>
      <xdr:row>75</xdr:row>
      <xdr:rowOff>27305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37482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5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156210</xdr:rowOff>
    </xdr:from>
    <xdr:to>
      <xdr:col>11</xdr:col>
      <xdr:colOff>60325</xdr:colOff>
      <xdr:row>75</xdr:row>
      <xdr:rowOff>86360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71137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163830</xdr:rowOff>
    </xdr:from>
    <xdr:to>
      <xdr:col>6</xdr:col>
      <xdr:colOff>171450</xdr:colOff>
      <xdr:row>75</xdr:row>
      <xdr:rowOff>93980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78757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公債費以外の経常収支比率が、類似団体平均を大きく上回っているのは、繰出金によるものである。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今後も改善に向けて、市税の徴収強化等による歳入の確保や、あらゆる経費削減に積極的に取り組むように努める。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5366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79</xdr:row>
      <xdr:rowOff>46989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13232"/>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79</xdr:row>
      <xdr:rowOff>110998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1323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110998</xdr:rowOff>
    </xdr:from>
    <xdr:to>
      <xdr:col>69</xdr:col>
      <xdr:colOff>92075</xdr:colOff>
      <xdr:row>79</xdr:row>
      <xdr:rowOff>120142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655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69342</xdr:rowOff>
    </xdr:from>
    <xdr:to>
      <xdr:col>65</xdr:col>
      <xdr:colOff>53975</xdr:colOff>
      <xdr:row>79</xdr:row>
      <xdr:rowOff>170942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155719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8215</xdr:rowOff>
    </xdr:from>
    <xdr:to>
      <xdr:col>29</xdr:col>
      <xdr:colOff>127000</xdr:colOff>
      <xdr:row>20</xdr:row>
      <xdr:rowOff>9630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84840"/>
          <a:ext cx="647700" cy="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9630</xdr:rowOff>
    </xdr:from>
    <xdr:to>
      <xdr:col>26</xdr:col>
      <xdr:colOff>50800</xdr:colOff>
      <xdr:row>20</xdr:row>
      <xdr:rowOff>48100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86255"/>
          <a:ext cx="698500" cy="38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48100</xdr:rowOff>
    </xdr:from>
    <xdr:to>
      <xdr:col>22</xdr:col>
      <xdr:colOff>114300</xdr:colOff>
      <xdr:row>20</xdr:row>
      <xdr:rowOff>71820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24725"/>
          <a:ext cx="698500" cy="23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69643</xdr:rowOff>
    </xdr:from>
    <xdr:to>
      <xdr:col>18</xdr:col>
      <xdr:colOff>177800</xdr:colOff>
      <xdr:row>20</xdr:row>
      <xdr:rowOff>71820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546268"/>
          <a:ext cx="698500" cy="2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128865</xdr:rowOff>
    </xdr:from>
    <xdr:to>
      <xdr:col>29</xdr:col>
      <xdr:colOff>177800</xdr:colOff>
      <xdr:row>20</xdr:row>
      <xdr:rowOff>59015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34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37442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4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130280</xdr:rowOff>
    </xdr:from>
    <xdr:to>
      <xdr:col>26</xdr:col>
      <xdr:colOff>101600</xdr:colOff>
      <xdr:row>20</xdr:row>
      <xdr:rowOff>60430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3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45207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21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168750</xdr:rowOff>
    </xdr:from>
    <xdr:to>
      <xdr:col>22</xdr:col>
      <xdr:colOff>165100</xdr:colOff>
      <xdr:row>20</xdr:row>
      <xdr:rowOff>98900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7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83677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6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21020</xdr:rowOff>
    </xdr:from>
    <xdr:to>
      <xdr:col>19</xdr:col>
      <xdr:colOff>38100</xdr:colOff>
      <xdr:row>20</xdr:row>
      <xdr:rowOff>122620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9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107397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8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18843</xdr:rowOff>
    </xdr:from>
    <xdr:to>
      <xdr:col>15</xdr:col>
      <xdr:colOff>101600</xdr:colOff>
      <xdr:row>20</xdr:row>
      <xdr:rowOff>120443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95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105220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8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49133</xdr:rowOff>
    </xdr:from>
    <xdr:to>
      <xdr:col>29</xdr:col>
      <xdr:colOff>127000</xdr:colOff>
      <xdr:row>38</xdr:row>
      <xdr:rowOff>60657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16733"/>
          <a:ext cx="647700" cy="1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33909</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501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60657</xdr:rowOff>
    </xdr:from>
    <xdr:to>
      <xdr:col>26</xdr:col>
      <xdr:colOff>50800</xdr:colOff>
      <xdr:row>38</xdr:row>
      <xdr:rowOff>63639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28257"/>
          <a:ext cx="698500" cy="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51102</xdr:rowOff>
    </xdr:from>
    <xdr:to>
      <xdr:col>22</xdr:col>
      <xdr:colOff>114300</xdr:colOff>
      <xdr:row>38</xdr:row>
      <xdr:rowOff>63639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18702"/>
          <a:ext cx="698500" cy="12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51102</xdr:rowOff>
    </xdr:from>
    <xdr:to>
      <xdr:col>18</xdr:col>
      <xdr:colOff>177800</xdr:colOff>
      <xdr:row>38</xdr:row>
      <xdr:rowOff>60200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18702"/>
          <a:ext cx="698500" cy="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341233</xdr:rowOff>
    </xdr:from>
    <xdr:to>
      <xdr:col>29</xdr:col>
      <xdr:colOff>177800</xdr:colOff>
      <xdr:row>38</xdr:row>
      <xdr:rowOff>99933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6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186310</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3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9857</xdr:rowOff>
    </xdr:from>
    <xdr:to>
      <xdr:col>26</xdr:col>
      <xdr:colOff>101600</xdr:colOff>
      <xdr:row>38</xdr:row>
      <xdr:rowOff>111457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7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96234</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6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12839</xdr:rowOff>
    </xdr:from>
    <xdr:to>
      <xdr:col>22</xdr:col>
      <xdr:colOff>165100</xdr:colOff>
      <xdr:row>38</xdr:row>
      <xdr:rowOff>114439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80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99216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6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302</xdr:rowOff>
    </xdr:from>
    <xdr:to>
      <xdr:col>19</xdr:col>
      <xdr:colOff>38100</xdr:colOff>
      <xdr:row>38</xdr:row>
      <xdr:rowOff>101902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67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112079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3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9400</xdr:rowOff>
    </xdr:from>
    <xdr:to>
      <xdr:col>15</xdr:col>
      <xdr:colOff>101600</xdr:colOff>
      <xdr:row>38</xdr:row>
      <xdr:rowOff>111000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7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95777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40,578
40,130
32.05
19,352,373
18,926,204
270,991
10,611,201
19,834,192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151370</xdr:rowOff>
    </xdr:from>
    <xdr:to>
      <xdr:col>24</xdr:col>
      <xdr:colOff>63500</xdr:colOff>
      <xdr:row>38</xdr:row>
      <xdr:rowOff>153732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66470"/>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153732</xdr:rowOff>
    </xdr:from>
    <xdr:to>
      <xdr:col>19</xdr:col>
      <xdr:colOff>177800</xdr:colOff>
      <xdr:row>39</xdr:row>
      <xdr:rowOff>591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68832"/>
          <a:ext cx="889000" cy="1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591</xdr:rowOff>
    </xdr:from>
    <xdr:to>
      <xdr:col>15</xdr:col>
      <xdr:colOff>50800</xdr:colOff>
      <xdr:row>39</xdr:row>
      <xdr:rowOff>24235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87141"/>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24235</xdr:rowOff>
    </xdr:from>
    <xdr:to>
      <xdr:col>10</xdr:col>
      <xdr:colOff>114300</xdr:colOff>
      <xdr:row>39</xdr:row>
      <xdr:rowOff>129849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10785"/>
          <a:ext cx="8890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100570</xdr:rowOff>
    </xdr:from>
    <xdr:to>
      <xdr:col>24</xdr:col>
      <xdr:colOff>114300</xdr:colOff>
      <xdr:row>39</xdr:row>
      <xdr:rowOff>30720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3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102932</xdr:rowOff>
    </xdr:from>
    <xdr:to>
      <xdr:col>20</xdr:col>
      <xdr:colOff>38100</xdr:colOff>
      <xdr:row>39</xdr:row>
      <xdr:rowOff>33082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24209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1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121241</xdr:rowOff>
    </xdr:from>
    <xdr:to>
      <xdr:col>15</xdr:col>
      <xdr:colOff>101600</xdr:colOff>
      <xdr:row>39</xdr:row>
      <xdr:rowOff>51391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42518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2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144885</xdr:rowOff>
    </xdr:from>
    <xdr:to>
      <xdr:col>10</xdr:col>
      <xdr:colOff>165100</xdr:colOff>
      <xdr:row>39</xdr:row>
      <xdr:rowOff>75035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66162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79049</xdr:rowOff>
    </xdr:from>
    <xdr:to>
      <xdr:col>6</xdr:col>
      <xdr:colOff>38100</xdr:colOff>
      <xdr:row>40</xdr:row>
      <xdr:rowOff>9199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326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79472</xdr:rowOff>
    </xdr:from>
    <xdr:to>
      <xdr:col>24</xdr:col>
      <xdr:colOff>63500</xdr:colOff>
      <xdr:row>58</xdr:row>
      <xdr:rowOff>80938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23572"/>
          <a:ext cx="8382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79472</xdr:rowOff>
    </xdr:from>
    <xdr:to>
      <xdr:col>19</xdr:col>
      <xdr:colOff>177800</xdr:colOff>
      <xdr:row>58</xdr:row>
      <xdr:rowOff>105501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23572"/>
          <a:ext cx="889000" cy="2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105501</xdr:rowOff>
    </xdr:from>
    <xdr:to>
      <xdr:col>15</xdr:col>
      <xdr:colOff>50800</xdr:colOff>
      <xdr:row>58</xdr:row>
      <xdr:rowOff>114451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49601"/>
          <a:ext cx="889000" cy="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114451</xdr:rowOff>
    </xdr:from>
    <xdr:to>
      <xdr:col>10</xdr:col>
      <xdr:colOff>114300</xdr:colOff>
      <xdr:row>58</xdr:row>
      <xdr:rowOff>119008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58551"/>
          <a:ext cx="88900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30138</xdr:rowOff>
    </xdr:from>
    <xdr:to>
      <xdr:col>24</xdr:col>
      <xdr:colOff>114300</xdr:colOff>
      <xdr:row>58</xdr:row>
      <xdr:rowOff>131738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116515</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28672</xdr:rowOff>
    </xdr:from>
    <xdr:to>
      <xdr:col>20</xdr:col>
      <xdr:colOff>38100</xdr:colOff>
      <xdr:row>58</xdr:row>
      <xdr:rowOff>130272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7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121399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54701</xdr:rowOff>
    </xdr:from>
    <xdr:to>
      <xdr:col>15</xdr:col>
      <xdr:colOff>101600</xdr:colOff>
      <xdr:row>58</xdr:row>
      <xdr:rowOff>156301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147428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63651</xdr:rowOff>
    </xdr:from>
    <xdr:to>
      <xdr:col>10</xdr:col>
      <xdr:colOff>165100</xdr:colOff>
      <xdr:row>58</xdr:row>
      <xdr:rowOff>165251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0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156378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0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68208</xdr:rowOff>
    </xdr:from>
    <xdr:to>
      <xdr:col>6</xdr:col>
      <xdr:colOff>38100</xdr:colOff>
      <xdr:row>58</xdr:row>
      <xdr:rowOff>169808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1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160935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0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147968</xdr:rowOff>
    </xdr:from>
    <xdr:to>
      <xdr:col>24</xdr:col>
      <xdr:colOff>63500</xdr:colOff>
      <xdr:row>78</xdr:row>
      <xdr:rowOff>154921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21068"/>
          <a:ext cx="8382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147968</xdr:rowOff>
    </xdr:from>
    <xdr:to>
      <xdr:col>19</xdr:col>
      <xdr:colOff>177800</xdr:colOff>
      <xdr:row>78</xdr:row>
      <xdr:rowOff>158389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21068"/>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158389</xdr:rowOff>
    </xdr:from>
    <xdr:to>
      <xdr:col>15</xdr:col>
      <xdr:colOff>50800</xdr:colOff>
      <xdr:row>79</xdr:row>
      <xdr:rowOff>9074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31489"/>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9074</xdr:rowOff>
    </xdr:from>
    <xdr:to>
      <xdr:col>10</xdr:col>
      <xdr:colOff>114300</xdr:colOff>
      <xdr:row>79</xdr:row>
      <xdr:rowOff>26696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53624"/>
          <a:ext cx="889000" cy="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104121</xdr:rowOff>
    </xdr:from>
    <xdr:to>
      <xdr:col>24</xdr:col>
      <xdr:colOff>114300</xdr:colOff>
      <xdr:row>79</xdr:row>
      <xdr:rowOff>34271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19048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97168</xdr:rowOff>
    </xdr:from>
    <xdr:to>
      <xdr:col>20</xdr:col>
      <xdr:colOff>38100</xdr:colOff>
      <xdr:row>79</xdr:row>
      <xdr:rowOff>27318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18445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107589</xdr:rowOff>
    </xdr:from>
    <xdr:to>
      <xdr:col>15</xdr:col>
      <xdr:colOff>101600</xdr:colOff>
      <xdr:row>79</xdr:row>
      <xdr:rowOff>37739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8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28866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7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129724</xdr:rowOff>
    </xdr:from>
    <xdr:to>
      <xdr:col>10</xdr:col>
      <xdr:colOff>165100</xdr:colOff>
      <xdr:row>79</xdr:row>
      <xdr:rowOff>59874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51001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147346</xdr:rowOff>
    </xdr:from>
    <xdr:to>
      <xdr:col>6</xdr:col>
      <xdr:colOff>38100</xdr:colOff>
      <xdr:row>79</xdr:row>
      <xdr:rowOff>77496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68623</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41017" y="13613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93134</xdr:rowOff>
    </xdr:from>
    <xdr:to>
      <xdr:col>24</xdr:col>
      <xdr:colOff>63500</xdr:colOff>
      <xdr:row>97</xdr:row>
      <xdr:rowOff>2623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52334"/>
          <a:ext cx="838200" cy="8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93348</xdr:rowOff>
    </xdr:from>
    <xdr:to>
      <xdr:col>19</xdr:col>
      <xdr:colOff>177800</xdr:colOff>
      <xdr:row>97</xdr:row>
      <xdr:rowOff>2623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52548"/>
          <a:ext cx="889000" cy="8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93348</xdr:rowOff>
    </xdr:from>
    <xdr:to>
      <xdr:col>15</xdr:col>
      <xdr:colOff>50800</xdr:colOff>
      <xdr:row>97</xdr:row>
      <xdr:rowOff>93202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52548"/>
          <a:ext cx="889000" cy="1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93202</xdr:rowOff>
    </xdr:from>
    <xdr:to>
      <xdr:col>10</xdr:col>
      <xdr:colOff>114300</xdr:colOff>
      <xdr:row>97</xdr:row>
      <xdr:rowOff>142367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23852"/>
          <a:ext cx="889000" cy="4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42334</xdr:rowOff>
    </xdr:from>
    <xdr:to>
      <xdr:col>24</xdr:col>
      <xdr:colOff>114300</xdr:colOff>
      <xdr:row>96</xdr:row>
      <xdr:rowOff>143934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20761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7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123273</xdr:rowOff>
    </xdr:from>
    <xdr:to>
      <xdr:col>20</xdr:col>
      <xdr:colOff>38100</xdr:colOff>
      <xdr:row>97</xdr:row>
      <xdr:rowOff>53423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44550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67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42548</xdr:rowOff>
    </xdr:from>
    <xdr:to>
      <xdr:col>15</xdr:col>
      <xdr:colOff>101600</xdr:colOff>
      <xdr:row>96</xdr:row>
      <xdr:rowOff>144148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135275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5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42402</xdr:rowOff>
    </xdr:from>
    <xdr:to>
      <xdr:col>10</xdr:col>
      <xdr:colOff>165100</xdr:colOff>
      <xdr:row>97</xdr:row>
      <xdr:rowOff>144002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135129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6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91567</xdr:rowOff>
    </xdr:from>
    <xdr:to>
      <xdr:col>6</xdr:col>
      <xdr:colOff>38100</xdr:colOff>
      <xdr:row>98</xdr:row>
      <xdr:rowOff>21717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2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12844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99683</xdr:rowOff>
    </xdr:from>
    <xdr:to>
      <xdr:col>55</xdr:col>
      <xdr:colOff>0</xdr:colOff>
      <xdr:row>37</xdr:row>
      <xdr:rowOff>123744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43333"/>
          <a:ext cx="8382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99683</xdr:rowOff>
    </xdr:from>
    <xdr:to>
      <xdr:col>50</xdr:col>
      <xdr:colOff>114300</xdr:colOff>
      <xdr:row>37</xdr:row>
      <xdr:rowOff>114687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43333"/>
          <a:ext cx="889000" cy="1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60128</xdr:rowOff>
    </xdr:from>
    <xdr:to>
      <xdr:col>45</xdr:col>
      <xdr:colOff>177800</xdr:colOff>
      <xdr:row>37</xdr:row>
      <xdr:rowOff>114687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60878"/>
          <a:ext cx="889000" cy="39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60128</xdr:rowOff>
    </xdr:from>
    <xdr:to>
      <xdr:col>41</xdr:col>
      <xdr:colOff>50800</xdr:colOff>
      <xdr:row>38</xdr:row>
      <xdr:rowOff>40895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60878"/>
          <a:ext cx="889000" cy="49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72944</xdr:rowOff>
    </xdr:from>
    <xdr:to>
      <xdr:col>55</xdr:col>
      <xdr:colOff>50800</xdr:colOff>
      <xdr:row>38</xdr:row>
      <xdr:rowOff>3094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1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51371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9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48883</xdr:rowOff>
    </xdr:from>
    <xdr:to>
      <xdr:col>50</xdr:col>
      <xdr:colOff>165100</xdr:colOff>
      <xdr:row>37</xdr:row>
      <xdr:rowOff>150483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141611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8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63887</xdr:rowOff>
    </xdr:from>
    <xdr:to>
      <xdr:col>46</xdr:col>
      <xdr:colOff>38100</xdr:colOff>
      <xdr:row>37</xdr:row>
      <xdr:rowOff>165488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075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156615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0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9328</xdr:rowOff>
    </xdr:from>
    <xdr:to>
      <xdr:col>41</xdr:col>
      <xdr:colOff>101600</xdr:colOff>
      <xdr:row>35</xdr:row>
      <xdr:rowOff>110928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102055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0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161545</xdr:rowOff>
    </xdr:from>
    <xdr:to>
      <xdr:col>36</xdr:col>
      <xdr:colOff>165100</xdr:colOff>
      <xdr:row>38</xdr:row>
      <xdr:rowOff>91695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82822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9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96161</xdr:rowOff>
    </xdr:from>
    <xdr:to>
      <xdr:col>55</xdr:col>
      <xdr:colOff>0</xdr:colOff>
      <xdr:row>58</xdr:row>
      <xdr:rowOff>99800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40261"/>
          <a:ext cx="8382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96161</xdr:rowOff>
    </xdr:from>
    <xdr:to>
      <xdr:col>50</xdr:col>
      <xdr:colOff>114300</xdr:colOff>
      <xdr:row>58</xdr:row>
      <xdr:rowOff>98355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40261"/>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98333</xdr:rowOff>
    </xdr:from>
    <xdr:to>
      <xdr:col>45</xdr:col>
      <xdr:colOff>177800</xdr:colOff>
      <xdr:row>58</xdr:row>
      <xdr:rowOff>98355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42433"/>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73349</xdr:rowOff>
    </xdr:from>
    <xdr:to>
      <xdr:col>41</xdr:col>
      <xdr:colOff>50800</xdr:colOff>
      <xdr:row>58</xdr:row>
      <xdr:rowOff>98333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45999"/>
          <a:ext cx="889000" cy="19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49000</xdr:rowOff>
    </xdr:from>
    <xdr:to>
      <xdr:col>55</xdr:col>
      <xdr:colOff>50800</xdr:colOff>
      <xdr:row>58</xdr:row>
      <xdr:rowOff>150600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135377</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0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45361</xdr:rowOff>
    </xdr:from>
    <xdr:to>
      <xdr:col>50</xdr:col>
      <xdr:colOff>165100</xdr:colOff>
      <xdr:row>58</xdr:row>
      <xdr:rowOff>146961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138088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8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47555</xdr:rowOff>
    </xdr:from>
    <xdr:to>
      <xdr:col>46</xdr:col>
      <xdr:colOff>38100</xdr:colOff>
      <xdr:row>58</xdr:row>
      <xdr:rowOff>149155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140282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47533</xdr:rowOff>
    </xdr:from>
    <xdr:to>
      <xdr:col>41</xdr:col>
      <xdr:colOff>101600</xdr:colOff>
      <xdr:row>58</xdr:row>
      <xdr:rowOff>149133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140260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8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22549</xdr:rowOff>
    </xdr:from>
    <xdr:to>
      <xdr:col>36</xdr:col>
      <xdr:colOff>165100</xdr:colOff>
      <xdr:row>57</xdr:row>
      <xdr:rowOff>124149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140676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7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165125</xdr:rowOff>
    </xdr:from>
    <xdr:to>
      <xdr:col>55</xdr:col>
      <xdr:colOff>0</xdr:colOff>
      <xdr:row>79</xdr:row>
      <xdr:rowOff>31420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38225"/>
          <a:ext cx="838200" cy="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825</xdr:rowOff>
    </xdr:from>
    <xdr:to>
      <xdr:col>50</xdr:col>
      <xdr:colOff>114300</xdr:colOff>
      <xdr:row>79</xdr:row>
      <xdr:rowOff>31420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45375"/>
          <a:ext cx="889000" cy="3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128054</xdr:rowOff>
    </xdr:from>
    <xdr:to>
      <xdr:col>45</xdr:col>
      <xdr:colOff>177800</xdr:colOff>
      <xdr:row>79</xdr:row>
      <xdr:rowOff>825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01154"/>
          <a:ext cx="889000" cy="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158026</xdr:rowOff>
    </xdr:from>
    <xdr:to>
      <xdr:col>41</xdr:col>
      <xdr:colOff>50800</xdr:colOff>
      <xdr:row>78</xdr:row>
      <xdr:rowOff>128054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016776"/>
          <a:ext cx="889000" cy="48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114325</xdr:rowOff>
    </xdr:from>
    <xdr:to>
      <xdr:col>55</xdr:col>
      <xdr:colOff>50800</xdr:colOff>
      <xdr:row>79</xdr:row>
      <xdr:rowOff>44475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29252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152070</xdr:rowOff>
    </xdr:from>
    <xdr:to>
      <xdr:col>50</xdr:col>
      <xdr:colOff>165100</xdr:colOff>
      <xdr:row>79</xdr:row>
      <xdr:rowOff>82220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73347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1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121475</xdr:rowOff>
    </xdr:from>
    <xdr:to>
      <xdr:col>46</xdr:col>
      <xdr:colOff>38100</xdr:colOff>
      <xdr:row>79</xdr:row>
      <xdr:rowOff>51625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9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42752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8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77254</xdr:rowOff>
    </xdr:from>
    <xdr:to>
      <xdr:col>41</xdr:col>
      <xdr:colOff>101600</xdr:colOff>
      <xdr:row>79</xdr:row>
      <xdr:rowOff>7404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169981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4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107226</xdr:rowOff>
    </xdr:from>
    <xdr:to>
      <xdr:col>36</xdr:col>
      <xdr:colOff>165100</xdr:colOff>
      <xdr:row>76</xdr:row>
      <xdr:rowOff>37376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9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53903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74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112579</xdr:rowOff>
    </xdr:from>
    <xdr:to>
      <xdr:col>55</xdr:col>
      <xdr:colOff>0</xdr:colOff>
      <xdr:row>98</xdr:row>
      <xdr:rowOff>121540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14679"/>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112579</xdr:rowOff>
    </xdr:from>
    <xdr:to>
      <xdr:col>50</xdr:col>
      <xdr:colOff>114300</xdr:colOff>
      <xdr:row>98</xdr:row>
      <xdr:rowOff>112976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4679"/>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112976</xdr:rowOff>
    </xdr:from>
    <xdr:to>
      <xdr:col>45</xdr:col>
      <xdr:colOff>177800</xdr:colOff>
      <xdr:row>98</xdr:row>
      <xdr:rowOff>121469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15076"/>
          <a:ext cx="8890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102681</xdr:rowOff>
    </xdr:from>
    <xdr:to>
      <xdr:col>41</xdr:col>
      <xdr:colOff>50800</xdr:colOff>
      <xdr:row>98</xdr:row>
      <xdr:rowOff>121469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04781"/>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70740</xdr:rowOff>
    </xdr:from>
    <xdr:to>
      <xdr:col>55</xdr:col>
      <xdr:colOff>50800</xdr:colOff>
      <xdr:row>99</xdr:row>
      <xdr:rowOff>890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157117</xdr:rowOff>
    </xdr:from>
    <xdr:ext cx="469744"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61779</xdr:rowOff>
    </xdr:from>
    <xdr:to>
      <xdr:col>50</xdr:col>
      <xdr:colOff>165100</xdr:colOff>
      <xdr:row>98</xdr:row>
      <xdr:rowOff>163379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154506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62176</xdr:rowOff>
    </xdr:from>
    <xdr:to>
      <xdr:col>46</xdr:col>
      <xdr:colOff>38100</xdr:colOff>
      <xdr:row>98</xdr:row>
      <xdr:rowOff>163776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154903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70669</xdr:rowOff>
    </xdr:from>
    <xdr:to>
      <xdr:col>41</xdr:col>
      <xdr:colOff>101600</xdr:colOff>
      <xdr:row>99</xdr:row>
      <xdr:rowOff>819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163396</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696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51881</xdr:rowOff>
    </xdr:from>
    <xdr:to>
      <xdr:col>36</xdr:col>
      <xdr:colOff>165100</xdr:colOff>
      <xdr:row>98</xdr:row>
      <xdr:rowOff>153481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144608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41973</xdr:rowOff>
    </xdr:from>
    <xdr:to>
      <xdr:col>85</xdr:col>
      <xdr:colOff>127000</xdr:colOff>
      <xdr:row>39</xdr:row>
      <xdr:rowOff>43511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8523"/>
          <a:ext cx="8382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40360</xdr:rowOff>
    </xdr:from>
    <xdr:to>
      <xdr:col>81</xdr:col>
      <xdr:colOff>50800</xdr:colOff>
      <xdr:row>39</xdr:row>
      <xdr:rowOff>43511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6910"/>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39586</xdr:rowOff>
    </xdr:from>
    <xdr:to>
      <xdr:col>76</xdr:col>
      <xdr:colOff>114300</xdr:colOff>
      <xdr:row>39</xdr:row>
      <xdr:rowOff>40360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6136"/>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32931</xdr:rowOff>
    </xdr:from>
    <xdr:to>
      <xdr:col>71</xdr:col>
      <xdr:colOff>177800</xdr:colOff>
      <xdr:row>39</xdr:row>
      <xdr:rowOff>39586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19481"/>
          <a:ext cx="8890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162623</xdr:rowOff>
    </xdr:from>
    <xdr:to>
      <xdr:col>85</xdr:col>
      <xdr:colOff>177800</xdr:colOff>
      <xdr:row>39</xdr:row>
      <xdr:rowOff>92773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77550</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164161</xdr:rowOff>
    </xdr:from>
    <xdr:to>
      <xdr:col>81</xdr:col>
      <xdr:colOff>101600</xdr:colOff>
      <xdr:row>39</xdr:row>
      <xdr:rowOff>94311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85438</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24333" y="6771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161010</xdr:rowOff>
    </xdr:from>
    <xdr:to>
      <xdr:col>76</xdr:col>
      <xdr:colOff>165100</xdr:colOff>
      <xdr:row>39</xdr:row>
      <xdr:rowOff>91160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82287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8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160236</xdr:rowOff>
    </xdr:from>
    <xdr:to>
      <xdr:col>72</xdr:col>
      <xdr:colOff>38100</xdr:colOff>
      <xdr:row>39</xdr:row>
      <xdr:rowOff>90386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81513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6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153581</xdr:rowOff>
    </xdr:from>
    <xdr:to>
      <xdr:col>67</xdr:col>
      <xdr:colOff>101600</xdr:colOff>
      <xdr:row>39</xdr:row>
      <xdr:rowOff>83731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74858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1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20275</xdr:rowOff>
    </xdr:from>
    <xdr:to>
      <xdr:col>85</xdr:col>
      <xdr:colOff>127000</xdr:colOff>
      <xdr:row>78</xdr:row>
      <xdr:rowOff>28488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93375"/>
          <a:ext cx="8382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28488</xdr:rowOff>
    </xdr:from>
    <xdr:to>
      <xdr:col>81</xdr:col>
      <xdr:colOff>50800</xdr:colOff>
      <xdr:row>78</xdr:row>
      <xdr:rowOff>35247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01588"/>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85730</xdr:rowOff>
    </xdr:from>
    <xdr:to>
      <xdr:col>76</xdr:col>
      <xdr:colOff>114300</xdr:colOff>
      <xdr:row>78</xdr:row>
      <xdr:rowOff>35247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87380"/>
          <a:ext cx="889000" cy="1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85730</xdr:rowOff>
    </xdr:from>
    <xdr:to>
      <xdr:col>71</xdr:col>
      <xdr:colOff>177800</xdr:colOff>
      <xdr:row>78</xdr:row>
      <xdr:rowOff>25637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87380"/>
          <a:ext cx="889000" cy="1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140925</xdr:rowOff>
    </xdr:from>
    <xdr:to>
      <xdr:col>85</xdr:col>
      <xdr:colOff>177800</xdr:colOff>
      <xdr:row>78</xdr:row>
      <xdr:rowOff>71075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149138</xdr:rowOff>
    </xdr:from>
    <xdr:to>
      <xdr:col>81</xdr:col>
      <xdr:colOff>101600</xdr:colOff>
      <xdr:row>78</xdr:row>
      <xdr:rowOff>79288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70415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4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155897</xdr:rowOff>
    </xdr:from>
    <xdr:to>
      <xdr:col>76</xdr:col>
      <xdr:colOff>165100</xdr:colOff>
      <xdr:row>78</xdr:row>
      <xdr:rowOff>86047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5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77174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5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34930</xdr:rowOff>
    </xdr:from>
    <xdr:to>
      <xdr:col>72</xdr:col>
      <xdr:colOff>38100</xdr:colOff>
      <xdr:row>77</xdr:row>
      <xdr:rowOff>136530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153057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146287</xdr:rowOff>
    </xdr:from>
    <xdr:to>
      <xdr:col>67</xdr:col>
      <xdr:colOff>101600</xdr:colOff>
      <xdr:row>78</xdr:row>
      <xdr:rowOff>76437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67564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4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74347</xdr:rowOff>
    </xdr:from>
    <xdr:to>
      <xdr:col>85</xdr:col>
      <xdr:colOff>127000</xdr:colOff>
      <xdr:row>98</xdr:row>
      <xdr:rowOff>97301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76447"/>
          <a:ext cx="838200" cy="2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69090</xdr:rowOff>
    </xdr:from>
    <xdr:to>
      <xdr:col>81</xdr:col>
      <xdr:colOff>50800</xdr:colOff>
      <xdr:row>98</xdr:row>
      <xdr:rowOff>74347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71190"/>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69090</xdr:rowOff>
    </xdr:from>
    <xdr:to>
      <xdr:col>76</xdr:col>
      <xdr:colOff>114300</xdr:colOff>
      <xdr:row>98</xdr:row>
      <xdr:rowOff>84550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1190"/>
          <a:ext cx="889000" cy="1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84550</xdr:rowOff>
    </xdr:from>
    <xdr:to>
      <xdr:col>71</xdr:col>
      <xdr:colOff>177800</xdr:colOff>
      <xdr:row>98</xdr:row>
      <xdr:rowOff>120803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6650"/>
          <a:ext cx="889000" cy="3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46501</xdr:rowOff>
    </xdr:from>
    <xdr:to>
      <xdr:col>85</xdr:col>
      <xdr:colOff>177800</xdr:colOff>
      <xdr:row>98</xdr:row>
      <xdr:rowOff>148101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23547</xdr:rowOff>
    </xdr:from>
    <xdr:to>
      <xdr:col>81</xdr:col>
      <xdr:colOff>101600</xdr:colOff>
      <xdr:row>98</xdr:row>
      <xdr:rowOff>125147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116274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1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18290</xdr:rowOff>
    </xdr:from>
    <xdr:to>
      <xdr:col>76</xdr:col>
      <xdr:colOff>165100</xdr:colOff>
      <xdr:row>98</xdr:row>
      <xdr:rowOff>119890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111017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33750</xdr:rowOff>
    </xdr:from>
    <xdr:to>
      <xdr:col>72</xdr:col>
      <xdr:colOff>38100</xdr:colOff>
      <xdr:row>98</xdr:row>
      <xdr:rowOff>135350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126477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70003</xdr:rowOff>
    </xdr:from>
    <xdr:to>
      <xdr:col>67</xdr:col>
      <xdr:colOff>101600</xdr:colOff>
      <xdr:row>99</xdr:row>
      <xdr:rowOff>153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162730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6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41802</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28352"/>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162452</xdr:rowOff>
    </xdr:from>
    <xdr:to>
      <xdr:col>98</xdr:col>
      <xdr:colOff>38100</xdr:colOff>
      <xdr:row>39</xdr:row>
      <xdr:rowOff>92602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83729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70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131768</xdr:rowOff>
    </xdr:from>
    <xdr:to>
      <xdr:col>116</xdr:col>
      <xdr:colOff>63500</xdr:colOff>
      <xdr:row>58</xdr:row>
      <xdr:rowOff>132705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75868"/>
          <a:ext cx="8382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131082</xdr:rowOff>
    </xdr:from>
    <xdr:to>
      <xdr:col>111</xdr:col>
      <xdr:colOff>177800</xdr:colOff>
      <xdr:row>58</xdr:row>
      <xdr:rowOff>131768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7518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131082</xdr:rowOff>
    </xdr:from>
    <xdr:to>
      <xdr:col>107</xdr:col>
      <xdr:colOff>50800</xdr:colOff>
      <xdr:row>58</xdr:row>
      <xdr:rowOff>131470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75182"/>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131470</xdr:rowOff>
    </xdr:from>
    <xdr:to>
      <xdr:col>102</xdr:col>
      <xdr:colOff>114300</xdr:colOff>
      <xdr:row>58</xdr:row>
      <xdr:rowOff>131722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75570"/>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81905</xdr:rowOff>
    </xdr:from>
    <xdr:to>
      <xdr:col>116</xdr:col>
      <xdr:colOff>114300</xdr:colOff>
      <xdr:row>59</xdr:row>
      <xdr:rowOff>12055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168282</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0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80968</xdr:rowOff>
    </xdr:from>
    <xdr:to>
      <xdr:col>112</xdr:col>
      <xdr:colOff>38100</xdr:colOff>
      <xdr:row>59</xdr:row>
      <xdr:rowOff>11118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2245</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17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80282</xdr:rowOff>
    </xdr:from>
    <xdr:to>
      <xdr:col>107</xdr:col>
      <xdr:colOff>101600</xdr:colOff>
      <xdr:row>59</xdr:row>
      <xdr:rowOff>10432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1559</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17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80670</xdr:rowOff>
    </xdr:from>
    <xdr:to>
      <xdr:col>102</xdr:col>
      <xdr:colOff>165100</xdr:colOff>
      <xdr:row>59</xdr:row>
      <xdr:rowOff>10820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1947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17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80922</xdr:rowOff>
    </xdr:from>
    <xdr:to>
      <xdr:col>98</xdr:col>
      <xdr:colOff>38100</xdr:colOff>
      <xdr:row>59</xdr:row>
      <xdr:rowOff>11072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2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2199</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17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102896</xdr:rowOff>
    </xdr:from>
    <xdr:to>
      <xdr:col>116</xdr:col>
      <xdr:colOff>63500</xdr:colOff>
      <xdr:row>77</xdr:row>
      <xdr:rowOff>146202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04546"/>
          <a:ext cx="838200" cy="4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143357</xdr:rowOff>
    </xdr:from>
    <xdr:to>
      <xdr:col>111</xdr:col>
      <xdr:colOff>177800</xdr:colOff>
      <xdr:row>77</xdr:row>
      <xdr:rowOff>146202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345007"/>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124155</xdr:rowOff>
    </xdr:from>
    <xdr:to>
      <xdr:col>107</xdr:col>
      <xdr:colOff>50800</xdr:colOff>
      <xdr:row>77</xdr:row>
      <xdr:rowOff>143357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2580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1485</xdr:rowOff>
    </xdr:from>
    <xdr:to>
      <xdr:col>102</xdr:col>
      <xdr:colOff>114300</xdr:colOff>
      <xdr:row>77</xdr:row>
      <xdr:rowOff>124155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203135"/>
          <a:ext cx="889000" cy="1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52096</xdr:rowOff>
    </xdr:from>
    <xdr:to>
      <xdr:col>116</xdr:col>
      <xdr:colOff>114300</xdr:colOff>
      <xdr:row>77</xdr:row>
      <xdr:rowOff>153696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30523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95402</xdr:rowOff>
    </xdr:from>
    <xdr:to>
      <xdr:col>112</xdr:col>
      <xdr:colOff>38100</xdr:colOff>
      <xdr:row>78</xdr:row>
      <xdr:rowOff>25552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16679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92557</xdr:rowOff>
    </xdr:from>
    <xdr:to>
      <xdr:col>107</xdr:col>
      <xdr:colOff>101600</xdr:colOff>
      <xdr:row>78</xdr:row>
      <xdr:rowOff>22707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13834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8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73355</xdr:rowOff>
    </xdr:from>
    <xdr:to>
      <xdr:col>102</xdr:col>
      <xdr:colOff>165100</xdr:colOff>
      <xdr:row>78</xdr:row>
      <xdr:rowOff>3505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166082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122135</xdr:rowOff>
    </xdr:from>
    <xdr:to>
      <xdr:col>98</xdr:col>
      <xdr:colOff>38100</xdr:colOff>
      <xdr:row>77</xdr:row>
      <xdr:rowOff>52285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43412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住民一人あたりのコストは、すべて類似団体平均値を下回っている。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全国平均値との比較では、公債費、補助費等</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繰出金が全国平均値を上回っている。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補助費等は横須賀市への消防事務委託料や病院事業会計への負担金、繰出金は社会保障関係経費の増大による</a:t>
          </a:r>
          <a:r>
            <a:rPr kumimoji="1" lang="ja-JP" altLang="en-US" sz="1100" b="0" i="0" baseline="0">
              <a:solidFill>
                <a:schemeClr val="dk1"/>
              </a:solidFill>
              <a:effectLst/>
              <a:latin typeface="+mn-lt"/>
              <a:ea typeface="+mn-ea"/>
              <a:cs typeface="+mn-cs"/>
            </a:rPr>
            <a:t>介護</a:t>
          </a:r>
          <a:r>
            <a:rPr kumimoji="1" lang="ja-JP" altLang="ja-JP" sz="1100" b="0" i="0" baseline="0">
              <a:solidFill>
                <a:schemeClr val="dk1"/>
              </a:solidFill>
              <a:effectLst/>
              <a:latin typeface="+mn-lt"/>
              <a:ea typeface="+mn-ea"/>
              <a:cs typeface="+mn-cs"/>
            </a:rPr>
            <a:t>会計等への繰出の増加による影響によるものである。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今後においても、各会計における適正な受益者負担や収入の確保、歳出削減等努めていく。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40,578
40,130
32.05
19,352,373
18,926,204
270,991
10,611,201
19,834,192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97790</xdr:rowOff>
    </xdr:from>
    <xdr:to>
      <xdr:col>24</xdr:col>
      <xdr:colOff>63500</xdr:colOff>
      <xdr:row>36</xdr:row>
      <xdr:rowOff>122365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9990"/>
          <a:ext cx="8382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122365</xdr:rowOff>
    </xdr:from>
    <xdr:to>
      <xdr:col>19</xdr:col>
      <xdr:colOff>177800</xdr:colOff>
      <xdr:row>36</xdr:row>
      <xdr:rowOff>150749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94565"/>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150749</xdr:rowOff>
    </xdr:from>
    <xdr:to>
      <xdr:col>15</xdr:col>
      <xdr:colOff>50800</xdr:colOff>
      <xdr:row>36</xdr:row>
      <xdr:rowOff>166751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294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165798</xdr:rowOff>
    </xdr:from>
    <xdr:to>
      <xdr:col>10</xdr:col>
      <xdr:colOff>114300</xdr:colOff>
      <xdr:row>36</xdr:row>
      <xdr:rowOff>166751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7998"/>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46990</xdr:rowOff>
    </xdr:from>
    <xdr:to>
      <xdr:col>24</xdr:col>
      <xdr:colOff>114300</xdr:colOff>
      <xdr:row>36</xdr:row>
      <xdr:rowOff>148590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71565</xdr:rowOff>
    </xdr:from>
    <xdr:to>
      <xdr:col>20</xdr:col>
      <xdr:colOff>38100</xdr:colOff>
      <xdr:row>37</xdr:row>
      <xdr:rowOff>1715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164292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99949</xdr:rowOff>
    </xdr:from>
    <xdr:to>
      <xdr:col>15</xdr:col>
      <xdr:colOff>101600</xdr:colOff>
      <xdr:row>37</xdr:row>
      <xdr:rowOff>30099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21226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115951</xdr:rowOff>
    </xdr:from>
    <xdr:to>
      <xdr:col>10</xdr:col>
      <xdr:colOff>165100</xdr:colOff>
      <xdr:row>37</xdr:row>
      <xdr:rowOff>46101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37228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114998</xdr:rowOff>
    </xdr:from>
    <xdr:to>
      <xdr:col>6</xdr:col>
      <xdr:colOff>38100</xdr:colOff>
      <xdr:row>37</xdr:row>
      <xdr:rowOff>45148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36275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114229</xdr:rowOff>
    </xdr:from>
    <xdr:to>
      <xdr:col>24</xdr:col>
      <xdr:colOff>63500</xdr:colOff>
      <xdr:row>58</xdr:row>
      <xdr:rowOff>130217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58329"/>
          <a:ext cx="838200" cy="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113807</xdr:rowOff>
    </xdr:from>
    <xdr:to>
      <xdr:col>19</xdr:col>
      <xdr:colOff>177800</xdr:colOff>
      <xdr:row>58</xdr:row>
      <xdr:rowOff>114229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57907"/>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4796</xdr:rowOff>
    </xdr:from>
    <xdr:to>
      <xdr:col>15</xdr:col>
      <xdr:colOff>50800</xdr:colOff>
      <xdr:row>58</xdr:row>
      <xdr:rowOff>113807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48896"/>
          <a:ext cx="889000" cy="10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4796</xdr:rowOff>
    </xdr:from>
    <xdr:to>
      <xdr:col>10</xdr:col>
      <xdr:colOff>114300</xdr:colOff>
      <xdr:row>58</xdr:row>
      <xdr:rowOff>158062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8896"/>
          <a:ext cx="889000" cy="15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79417</xdr:rowOff>
    </xdr:from>
    <xdr:to>
      <xdr:col>24</xdr:col>
      <xdr:colOff>114300</xdr:colOff>
      <xdr:row>59</xdr:row>
      <xdr:rowOff>9567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165794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3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63429</xdr:rowOff>
    </xdr:from>
    <xdr:to>
      <xdr:col>20</xdr:col>
      <xdr:colOff>38100</xdr:colOff>
      <xdr:row>58</xdr:row>
      <xdr:rowOff>165029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156156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63007</xdr:rowOff>
    </xdr:from>
    <xdr:to>
      <xdr:col>15</xdr:col>
      <xdr:colOff>101600</xdr:colOff>
      <xdr:row>58</xdr:row>
      <xdr:rowOff>164607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155734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125446</xdr:rowOff>
    </xdr:from>
    <xdr:to>
      <xdr:col>10</xdr:col>
      <xdr:colOff>165100</xdr:colOff>
      <xdr:row>58</xdr:row>
      <xdr:rowOff>55596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46723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9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107262</xdr:rowOff>
    </xdr:from>
    <xdr:to>
      <xdr:col>6</xdr:col>
      <xdr:colOff>38100</xdr:colOff>
      <xdr:row>59</xdr:row>
      <xdr:rowOff>37412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28539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142900</xdr:rowOff>
    </xdr:from>
    <xdr:to>
      <xdr:col>24</xdr:col>
      <xdr:colOff>63500</xdr:colOff>
      <xdr:row>77</xdr:row>
      <xdr:rowOff>19904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73100"/>
          <a:ext cx="838200" cy="4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169976</xdr:rowOff>
    </xdr:from>
    <xdr:to>
      <xdr:col>19</xdr:col>
      <xdr:colOff>177800</xdr:colOff>
      <xdr:row>77</xdr:row>
      <xdr:rowOff>19904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00176"/>
          <a:ext cx="88900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169976</xdr:rowOff>
    </xdr:from>
    <xdr:to>
      <xdr:col>15</xdr:col>
      <xdr:colOff>50800</xdr:colOff>
      <xdr:row>77</xdr:row>
      <xdr:rowOff>85754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00176"/>
          <a:ext cx="889000" cy="8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85754</xdr:rowOff>
    </xdr:from>
    <xdr:to>
      <xdr:col>10</xdr:col>
      <xdr:colOff>114300</xdr:colOff>
      <xdr:row>77</xdr:row>
      <xdr:rowOff>134511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87404"/>
          <a:ext cx="8890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92100</xdr:rowOff>
    </xdr:from>
    <xdr:to>
      <xdr:col>24</xdr:col>
      <xdr:colOff>114300</xdr:colOff>
      <xdr:row>77</xdr:row>
      <xdr:rowOff>22250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7027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140554</xdr:rowOff>
    </xdr:from>
    <xdr:to>
      <xdr:col>20</xdr:col>
      <xdr:colOff>38100</xdr:colOff>
      <xdr:row>77</xdr:row>
      <xdr:rowOff>70704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7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61831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6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119176</xdr:rowOff>
    </xdr:from>
    <xdr:to>
      <xdr:col>15</xdr:col>
      <xdr:colOff>101600</xdr:colOff>
      <xdr:row>77</xdr:row>
      <xdr:rowOff>49326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40453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4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34954</xdr:rowOff>
    </xdr:from>
    <xdr:to>
      <xdr:col>10</xdr:col>
      <xdr:colOff>165100</xdr:colOff>
      <xdr:row>77</xdr:row>
      <xdr:rowOff>136554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3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127681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2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83711</xdr:rowOff>
    </xdr:from>
    <xdr:to>
      <xdr:col>6</xdr:col>
      <xdr:colOff>38100</xdr:colOff>
      <xdr:row>78</xdr:row>
      <xdr:rowOff>13861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8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7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12429</xdr:rowOff>
    </xdr:from>
    <xdr:to>
      <xdr:col>24</xdr:col>
      <xdr:colOff>63500</xdr:colOff>
      <xdr:row>97</xdr:row>
      <xdr:rowOff>45207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43079"/>
          <a:ext cx="838200" cy="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12429</xdr:rowOff>
    </xdr:from>
    <xdr:to>
      <xdr:col>19</xdr:col>
      <xdr:colOff>177800</xdr:colOff>
      <xdr:row>97</xdr:row>
      <xdr:rowOff>37159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43079"/>
          <a:ext cx="8890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37159</xdr:rowOff>
    </xdr:from>
    <xdr:to>
      <xdr:col>15</xdr:col>
      <xdr:colOff>50800</xdr:colOff>
      <xdr:row>97</xdr:row>
      <xdr:rowOff>78536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67809"/>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102809</xdr:rowOff>
    </xdr:from>
    <xdr:to>
      <xdr:col>10</xdr:col>
      <xdr:colOff>114300</xdr:colOff>
      <xdr:row>97</xdr:row>
      <xdr:rowOff>78536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390559"/>
          <a:ext cx="889000" cy="31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165857</xdr:rowOff>
    </xdr:from>
    <xdr:to>
      <xdr:col>24</xdr:col>
      <xdr:colOff>114300</xdr:colOff>
      <xdr:row>97</xdr:row>
      <xdr:rowOff>96007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144284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133079</xdr:rowOff>
    </xdr:from>
    <xdr:to>
      <xdr:col>20</xdr:col>
      <xdr:colOff>38100</xdr:colOff>
      <xdr:row>97</xdr:row>
      <xdr:rowOff>63229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9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54356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157809</xdr:rowOff>
    </xdr:from>
    <xdr:to>
      <xdr:col>15</xdr:col>
      <xdr:colOff>101600</xdr:colOff>
      <xdr:row>97</xdr:row>
      <xdr:rowOff>87959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79086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27736</xdr:rowOff>
    </xdr:from>
    <xdr:to>
      <xdr:col>10</xdr:col>
      <xdr:colOff>165100</xdr:colOff>
      <xdr:row>97</xdr:row>
      <xdr:rowOff>129336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120463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5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52009</xdr:rowOff>
    </xdr:from>
    <xdr:to>
      <xdr:col>6</xdr:col>
      <xdr:colOff>38100</xdr:colOff>
      <xdr:row>95</xdr:row>
      <xdr:rowOff>153609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170136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11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59363</xdr:rowOff>
    </xdr:from>
    <xdr:to>
      <xdr:col>55</xdr:col>
      <xdr:colOff>0</xdr:colOff>
      <xdr:row>38</xdr:row>
      <xdr:rowOff>62302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74463"/>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59363</xdr:rowOff>
    </xdr:from>
    <xdr:to>
      <xdr:col>50</xdr:col>
      <xdr:colOff>114300</xdr:colOff>
      <xdr:row>38</xdr:row>
      <xdr:rowOff>76672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74463"/>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76672</xdr:rowOff>
    </xdr:from>
    <xdr:to>
      <xdr:col>45</xdr:col>
      <xdr:colOff>177800</xdr:colOff>
      <xdr:row>38</xdr:row>
      <xdr:rowOff>78958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91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75692</xdr:rowOff>
    </xdr:from>
    <xdr:to>
      <xdr:col>41</xdr:col>
      <xdr:colOff>50800</xdr:colOff>
      <xdr:row>38</xdr:row>
      <xdr:rowOff>78958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90792"/>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11502</xdr:rowOff>
    </xdr:from>
    <xdr:to>
      <xdr:col>55</xdr:col>
      <xdr:colOff>50800</xdr:colOff>
      <xdr:row>38</xdr:row>
      <xdr:rowOff>113102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161379</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05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8563</xdr:rowOff>
    </xdr:from>
    <xdr:to>
      <xdr:col>50</xdr:col>
      <xdr:colOff>165100</xdr:colOff>
      <xdr:row>38</xdr:row>
      <xdr:rowOff>110163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101290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16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25872</xdr:rowOff>
    </xdr:from>
    <xdr:to>
      <xdr:col>46</xdr:col>
      <xdr:colOff>38100</xdr:colOff>
      <xdr:row>38</xdr:row>
      <xdr:rowOff>127472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118599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33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28158</xdr:rowOff>
    </xdr:from>
    <xdr:to>
      <xdr:col>41</xdr:col>
      <xdr:colOff>101600</xdr:colOff>
      <xdr:row>38</xdr:row>
      <xdr:rowOff>129758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120885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35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24892</xdr:rowOff>
    </xdr:from>
    <xdr:to>
      <xdr:col>36</xdr:col>
      <xdr:colOff>165100</xdr:colOff>
      <xdr:row>38</xdr:row>
      <xdr:rowOff>126492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117619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140211</xdr:rowOff>
    </xdr:from>
    <xdr:to>
      <xdr:col>55</xdr:col>
      <xdr:colOff>0</xdr:colOff>
      <xdr:row>58</xdr:row>
      <xdr:rowOff>162408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84311"/>
          <a:ext cx="8382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153743</xdr:rowOff>
    </xdr:from>
    <xdr:to>
      <xdr:col>50</xdr:col>
      <xdr:colOff>114300</xdr:colOff>
      <xdr:row>58</xdr:row>
      <xdr:rowOff>162408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97843"/>
          <a:ext cx="8890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131852</xdr:rowOff>
    </xdr:from>
    <xdr:to>
      <xdr:col>45</xdr:col>
      <xdr:colOff>177800</xdr:colOff>
      <xdr:row>58</xdr:row>
      <xdr:rowOff>153743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75952"/>
          <a:ext cx="8890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131852</xdr:rowOff>
    </xdr:from>
    <xdr:to>
      <xdr:col>41</xdr:col>
      <xdr:colOff>50800</xdr:colOff>
      <xdr:row>58</xdr:row>
      <xdr:rowOff>162354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75952"/>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89411</xdr:rowOff>
    </xdr:from>
    <xdr:to>
      <xdr:col>55</xdr:col>
      <xdr:colOff>50800</xdr:colOff>
      <xdr:row>59</xdr:row>
      <xdr:rowOff>19561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3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4338</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4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111608</xdr:rowOff>
    </xdr:from>
    <xdr:to>
      <xdr:col>50</xdr:col>
      <xdr:colOff>165100</xdr:colOff>
      <xdr:row>59</xdr:row>
      <xdr:rowOff>41758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32885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4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102943</xdr:rowOff>
    </xdr:from>
    <xdr:to>
      <xdr:col>46</xdr:col>
      <xdr:colOff>38100</xdr:colOff>
      <xdr:row>59</xdr:row>
      <xdr:rowOff>33093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24220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3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81052</xdr:rowOff>
    </xdr:from>
    <xdr:to>
      <xdr:col>41</xdr:col>
      <xdr:colOff>101600</xdr:colOff>
      <xdr:row>59</xdr:row>
      <xdr:rowOff>11202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2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2329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11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111554</xdr:rowOff>
    </xdr:from>
    <xdr:to>
      <xdr:col>36</xdr:col>
      <xdr:colOff>165100</xdr:colOff>
      <xdr:row>59</xdr:row>
      <xdr:rowOff>41704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5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32831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4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93162</xdr:rowOff>
    </xdr:from>
    <xdr:to>
      <xdr:col>55</xdr:col>
      <xdr:colOff>0</xdr:colOff>
      <xdr:row>78</xdr:row>
      <xdr:rowOff>93647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66262"/>
          <a:ext cx="8382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89418</xdr:rowOff>
    </xdr:from>
    <xdr:to>
      <xdr:col>50</xdr:col>
      <xdr:colOff>114300</xdr:colOff>
      <xdr:row>78</xdr:row>
      <xdr:rowOff>93162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62518"/>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76972</xdr:rowOff>
    </xdr:from>
    <xdr:to>
      <xdr:col>45</xdr:col>
      <xdr:colOff>177800</xdr:colOff>
      <xdr:row>78</xdr:row>
      <xdr:rowOff>89418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50072"/>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76972</xdr:rowOff>
    </xdr:from>
    <xdr:to>
      <xdr:col>41</xdr:col>
      <xdr:colOff>50800</xdr:colOff>
      <xdr:row>78</xdr:row>
      <xdr:rowOff>111449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50072"/>
          <a:ext cx="889000" cy="3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42847</xdr:rowOff>
    </xdr:from>
    <xdr:to>
      <xdr:col>55</xdr:col>
      <xdr:colOff>50800</xdr:colOff>
      <xdr:row>78</xdr:row>
      <xdr:rowOff>144447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129224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3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42362</xdr:rowOff>
    </xdr:from>
    <xdr:to>
      <xdr:col>50</xdr:col>
      <xdr:colOff>165100</xdr:colOff>
      <xdr:row>78</xdr:row>
      <xdr:rowOff>143962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1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135089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0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38618</xdr:rowOff>
    </xdr:from>
    <xdr:to>
      <xdr:col>46</xdr:col>
      <xdr:colOff>38100</xdr:colOff>
      <xdr:row>78</xdr:row>
      <xdr:rowOff>140218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131345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0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26172</xdr:rowOff>
    </xdr:from>
    <xdr:to>
      <xdr:col>41</xdr:col>
      <xdr:colOff>101600</xdr:colOff>
      <xdr:row>78</xdr:row>
      <xdr:rowOff>127772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118899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60649</xdr:rowOff>
    </xdr:from>
    <xdr:to>
      <xdr:col>36</xdr:col>
      <xdr:colOff>165100</xdr:colOff>
      <xdr:row>78</xdr:row>
      <xdr:rowOff>162249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153376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89545</xdr:rowOff>
    </xdr:from>
    <xdr:to>
      <xdr:col>55</xdr:col>
      <xdr:colOff>0</xdr:colOff>
      <xdr:row>97</xdr:row>
      <xdr:rowOff>97287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20195"/>
          <a:ext cx="8382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89545</xdr:rowOff>
    </xdr:from>
    <xdr:to>
      <xdr:col>50</xdr:col>
      <xdr:colOff>114300</xdr:colOff>
      <xdr:row>97</xdr:row>
      <xdr:rowOff>153211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20195"/>
          <a:ext cx="889000" cy="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143090</xdr:rowOff>
    </xdr:from>
    <xdr:to>
      <xdr:col>45</xdr:col>
      <xdr:colOff>177800</xdr:colOff>
      <xdr:row>97</xdr:row>
      <xdr:rowOff>153211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73740"/>
          <a:ext cx="889000" cy="1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143090</xdr:rowOff>
    </xdr:from>
    <xdr:to>
      <xdr:col>41</xdr:col>
      <xdr:colOff>50800</xdr:colOff>
      <xdr:row>97</xdr:row>
      <xdr:rowOff>170607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73740"/>
          <a:ext cx="889000" cy="2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46487</xdr:rowOff>
    </xdr:from>
    <xdr:to>
      <xdr:col>55</xdr:col>
      <xdr:colOff>50800</xdr:colOff>
      <xdr:row>97</xdr:row>
      <xdr:rowOff>148087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24914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38745</xdr:rowOff>
    </xdr:from>
    <xdr:to>
      <xdr:col>50</xdr:col>
      <xdr:colOff>165100</xdr:colOff>
      <xdr:row>97</xdr:row>
      <xdr:rowOff>140345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6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102411</xdr:rowOff>
    </xdr:from>
    <xdr:to>
      <xdr:col>46</xdr:col>
      <xdr:colOff>38100</xdr:colOff>
      <xdr:row>98</xdr:row>
      <xdr:rowOff>32561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23688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2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92290</xdr:rowOff>
    </xdr:from>
    <xdr:to>
      <xdr:col>41</xdr:col>
      <xdr:colOff>101600</xdr:colOff>
      <xdr:row>98</xdr:row>
      <xdr:rowOff>22440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13567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1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119807</xdr:rowOff>
    </xdr:from>
    <xdr:to>
      <xdr:col>36</xdr:col>
      <xdr:colOff>165100</xdr:colOff>
      <xdr:row>98</xdr:row>
      <xdr:rowOff>49957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41084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4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104290</xdr:rowOff>
    </xdr:from>
    <xdr:to>
      <xdr:col>85</xdr:col>
      <xdr:colOff>127000</xdr:colOff>
      <xdr:row>36</xdr:row>
      <xdr:rowOff>8598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05040"/>
          <a:ext cx="8382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8598</xdr:rowOff>
    </xdr:from>
    <xdr:to>
      <xdr:col>81</xdr:col>
      <xdr:colOff>50800</xdr:colOff>
      <xdr:row>36</xdr:row>
      <xdr:rowOff>32921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80798"/>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50157</xdr:rowOff>
    </xdr:from>
    <xdr:to>
      <xdr:col>76</xdr:col>
      <xdr:colOff>114300</xdr:colOff>
      <xdr:row>36</xdr:row>
      <xdr:rowOff>32921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050907"/>
          <a:ext cx="889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9718</xdr:rowOff>
    </xdr:from>
    <xdr:to>
      <xdr:col>71</xdr:col>
      <xdr:colOff>177800</xdr:colOff>
      <xdr:row>35</xdr:row>
      <xdr:rowOff>50157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010468"/>
          <a:ext cx="889000" cy="4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53490</xdr:rowOff>
    </xdr:from>
    <xdr:to>
      <xdr:col>85</xdr:col>
      <xdr:colOff>177800</xdr:colOff>
      <xdr:row>35</xdr:row>
      <xdr:rowOff>155090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5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31917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3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129248</xdr:rowOff>
    </xdr:from>
    <xdr:to>
      <xdr:col>81</xdr:col>
      <xdr:colOff>101600</xdr:colOff>
      <xdr:row>36</xdr:row>
      <xdr:rowOff>59398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50525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153571</xdr:rowOff>
    </xdr:from>
    <xdr:to>
      <xdr:col>76</xdr:col>
      <xdr:colOff>165100</xdr:colOff>
      <xdr:row>36</xdr:row>
      <xdr:rowOff>83721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5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74848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170807</xdr:rowOff>
    </xdr:from>
    <xdr:to>
      <xdr:col>72</xdr:col>
      <xdr:colOff>38100</xdr:colOff>
      <xdr:row>35</xdr:row>
      <xdr:rowOff>100957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92084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130368</xdr:rowOff>
    </xdr:from>
    <xdr:to>
      <xdr:col>67</xdr:col>
      <xdr:colOff>101600</xdr:colOff>
      <xdr:row>35</xdr:row>
      <xdr:rowOff>60518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77045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12567</xdr:rowOff>
    </xdr:from>
    <xdr:to>
      <xdr:col>85</xdr:col>
      <xdr:colOff>127000</xdr:colOff>
      <xdr:row>58</xdr:row>
      <xdr:rowOff>16873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56667"/>
          <a:ext cx="8382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10637</xdr:rowOff>
    </xdr:from>
    <xdr:to>
      <xdr:col>81</xdr:col>
      <xdr:colOff>50800</xdr:colOff>
      <xdr:row>58</xdr:row>
      <xdr:rowOff>12567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54737"/>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10637</xdr:rowOff>
    </xdr:from>
    <xdr:to>
      <xdr:col>76</xdr:col>
      <xdr:colOff>114300</xdr:colOff>
      <xdr:row>58</xdr:row>
      <xdr:rowOff>23174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54737"/>
          <a:ext cx="889000" cy="1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169624</xdr:rowOff>
    </xdr:from>
    <xdr:to>
      <xdr:col>71</xdr:col>
      <xdr:colOff>177800</xdr:colOff>
      <xdr:row>58</xdr:row>
      <xdr:rowOff>23174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42274"/>
          <a:ext cx="889000" cy="2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137523</xdr:rowOff>
    </xdr:from>
    <xdr:to>
      <xdr:col>85</xdr:col>
      <xdr:colOff>177800</xdr:colOff>
      <xdr:row>58</xdr:row>
      <xdr:rowOff>67673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1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52450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2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133217</xdr:rowOff>
    </xdr:from>
    <xdr:to>
      <xdr:col>81</xdr:col>
      <xdr:colOff>101600</xdr:colOff>
      <xdr:row>58</xdr:row>
      <xdr:rowOff>63367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54494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131287</xdr:rowOff>
    </xdr:from>
    <xdr:to>
      <xdr:col>76</xdr:col>
      <xdr:colOff>165100</xdr:colOff>
      <xdr:row>58</xdr:row>
      <xdr:rowOff>61437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52564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143824</xdr:rowOff>
    </xdr:from>
    <xdr:to>
      <xdr:col>72</xdr:col>
      <xdr:colOff>38100</xdr:colOff>
      <xdr:row>58</xdr:row>
      <xdr:rowOff>73974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65101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118824</xdr:rowOff>
    </xdr:from>
    <xdr:to>
      <xdr:col>67</xdr:col>
      <xdr:colOff>101600</xdr:colOff>
      <xdr:row>58</xdr:row>
      <xdr:rowOff>48974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40101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8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41974</xdr:rowOff>
    </xdr:from>
    <xdr:to>
      <xdr:col>85</xdr:col>
      <xdr:colOff>127000</xdr:colOff>
      <xdr:row>79</xdr:row>
      <xdr:rowOff>43511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6524"/>
          <a:ext cx="8382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40360</xdr:rowOff>
    </xdr:from>
    <xdr:to>
      <xdr:col>81</xdr:col>
      <xdr:colOff>50800</xdr:colOff>
      <xdr:row>79</xdr:row>
      <xdr:rowOff>43511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4910"/>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39585</xdr:rowOff>
    </xdr:from>
    <xdr:to>
      <xdr:col>76</xdr:col>
      <xdr:colOff>114300</xdr:colOff>
      <xdr:row>79</xdr:row>
      <xdr:rowOff>40360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4135"/>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32931</xdr:rowOff>
    </xdr:from>
    <xdr:to>
      <xdr:col>71</xdr:col>
      <xdr:colOff>177800</xdr:colOff>
      <xdr:row>79</xdr:row>
      <xdr:rowOff>39585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77481"/>
          <a:ext cx="889000" cy="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162624</xdr:rowOff>
    </xdr:from>
    <xdr:to>
      <xdr:col>85</xdr:col>
      <xdr:colOff>177800</xdr:colOff>
      <xdr:row>79</xdr:row>
      <xdr:rowOff>92774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77551</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0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164161</xdr:rowOff>
    </xdr:from>
    <xdr:to>
      <xdr:col>81</xdr:col>
      <xdr:colOff>101600</xdr:colOff>
      <xdr:row>79</xdr:row>
      <xdr:rowOff>94311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85438</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24333" y="13629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161010</xdr:rowOff>
    </xdr:from>
    <xdr:to>
      <xdr:col>76</xdr:col>
      <xdr:colOff>165100</xdr:colOff>
      <xdr:row>79</xdr:row>
      <xdr:rowOff>91160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82287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160235</xdr:rowOff>
    </xdr:from>
    <xdr:to>
      <xdr:col>72</xdr:col>
      <xdr:colOff>38100</xdr:colOff>
      <xdr:row>79</xdr:row>
      <xdr:rowOff>90385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81512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26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153581</xdr:rowOff>
    </xdr:from>
    <xdr:to>
      <xdr:col>67</xdr:col>
      <xdr:colOff>101600</xdr:colOff>
      <xdr:row>79</xdr:row>
      <xdr:rowOff>83731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74858</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19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20275</xdr:rowOff>
    </xdr:from>
    <xdr:to>
      <xdr:col>85</xdr:col>
      <xdr:colOff>127000</xdr:colOff>
      <xdr:row>98</xdr:row>
      <xdr:rowOff>28488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22375"/>
          <a:ext cx="8382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28488</xdr:rowOff>
    </xdr:from>
    <xdr:to>
      <xdr:col>81</xdr:col>
      <xdr:colOff>50800</xdr:colOff>
      <xdr:row>98</xdr:row>
      <xdr:rowOff>35247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30588"/>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85716</xdr:rowOff>
    </xdr:from>
    <xdr:to>
      <xdr:col>76</xdr:col>
      <xdr:colOff>114300</xdr:colOff>
      <xdr:row>98</xdr:row>
      <xdr:rowOff>35247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716366"/>
          <a:ext cx="889000" cy="1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85716</xdr:rowOff>
    </xdr:from>
    <xdr:to>
      <xdr:col>71</xdr:col>
      <xdr:colOff>177800</xdr:colOff>
      <xdr:row>98</xdr:row>
      <xdr:rowOff>25637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16366"/>
          <a:ext cx="889000" cy="1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140925</xdr:rowOff>
    </xdr:from>
    <xdr:to>
      <xdr:col>85</xdr:col>
      <xdr:colOff>177800</xdr:colOff>
      <xdr:row>98</xdr:row>
      <xdr:rowOff>71075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7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149138</xdr:rowOff>
    </xdr:from>
    <xdr:to>
      <xdr:col>81</xdr:col>
      <xdr:colOff>101600</xdr:colOff>
      <xdr:row>98</xdr:row>
      <xdr:rowOff>79288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70415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155897</xdr:rowOff>
    </xdr:from>
    <xdr:to>
      <xdr:col>76</xdr:col>
      <xdr:colOff>165100</xdr:colOff>
      <xdr:row>98</xdr:row>
      <xdr:rowOff>86047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8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77174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7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34916</xdr:rowOff>
    </xdr:from>
    <xdr:to>
      <xdr:col>72</xdr:col>
      <xdr:colOff>38100</xdr:colOff>
      <xdr:row>97</xdr:row>
      <xdr:rowOff>136516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153043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4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146287</xdr:rowOff>
    </xdr:from>
    <xdr:to>
      <xdr:col>67</xdr:col>
      <xdr:colOff>101600</xdr:colOff>
      <xdr:row>98</xdr:row>
      <xdr:rowOff>76437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67564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住民一人あたりのコストは、すべて類似団体平均値を下回っている。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衛生費について、令和元年度の大幅な増加は、ごみ処理広域化に伴う広域施設整備事業の影響によるものである。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令和２年度の大幅な増加は、</a:t>
          </a:r>
          <a:r>
            <a:rPr kumimoji="1" lang="ja-JP" altLang="ja-JP" sz="1100">
              <a:solidFill>
                <a:schemeClr val="dk1"/>
              </a:solidFill>
              <a:effectLst/>
              <a:latin typeface="+mn-lt"/>
              <a:ea typeface="+mn-ea"/>
              <a:cs typeface="+mn-cs"/>
            </a:rPr>
            <a:t>「第三セクター等改革推進債」を一部繰り上げ償還した影響によるものである。</a:t>
          </a:r>
          <a:endParaRPr lang="ja-JP" altLang="ja-JP" sz="1400">
            <a:effectLst/>
          </a:endParaRPr>
        </a:p>
        <a:p>
          <a:pPr eaLnBrk="1" fontAlgn="auto" latinLnBrk="0" hangingPunct="1"/>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神奈川県三浦市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毎年度、歳入歳出の状況を勘案しながら、財政調整基金の取崩し額などを調整しており、</a:t>
          </a:r>
          <a:r>
            <a:rPr kumimoji="1" lang="ja-JP" altLang="en-US" sz="1100" b="0" i="0" baseline="0">
              <a:solidFill>
                <a:schemeClr val="dk1"/>
              </a:solidFill>
              <a:effectLst/>
              <a:latin typeface="+mn-lt"/>
              <a:ea typeface="+mn-ea"/>
              <a:cs typeface="+mn-cs"/>
            </a:rPr>
            <a:t>令和５年度は、地方税の減収幅が想定より小さく、基金取り崩し額を抑えられたため、年度末現在高が増加した。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今後も、事業の見直し・統廃合など歳出の合理化等行財政改革を推進し、健全な行財政運営に努めていく。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神奈川県三浦市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病院会計においては、平成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年度まで大きな赤字が生じており、それを解消するために、平成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年度に「三浦市立病院改革プラン」を策定し、平成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年度まで一般会計より基準外繰出（補助金）を支出していた。平成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年度から令和３年度については、基準外繰出（補助金）はゼロとなり、病院の財政は健全化が図られていたが、令和４年度</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は、物価高騰等の影響により基準外繰出（補助金）を支出</a:t>
          </a:r>
          <a:r>
            <a:rPr kumimoji="1" lang="ja-JP" altLang="en-US" sz="1100" b="0" i="0" baseline="0">
              <a:solidFill>
                <a:schemeClr val="dk1"/>
              </a:solidFill>
              <a:effectLst/>
              <a:latin typeface="+mn-lt"/>
              <a:ea typeface="+mn-ea"/>
              <a:cs typeface="+mn-cs"/>
            </a:rPr>
            <a:t>しており、令和５年度も同額程度支出している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現在は、</a:t>
          </a:r>
          <a:r>
            <a:rPr kumimoji="1" lang="ja-JP" altLang="ja-JP" sz="1100" b="0" i="0" baseline="0">
              <a:solidFill>
                <a:schemeClr val="dk1"/>
              </a:solidFill>
              <a:effectLst/>
              <a:latin typeface="+mn-lt"/>
              <a:ea typeface="+mn-ea"/>
              <a:cs typeface="+mn-cs"/>
            </a:rPr>
            <a:t>令和５年度中に</a:t>
          </a:r>
          <a:r>
            <a:rPr kumimoji="1" lang="ja-JP" altLang="en-US" sz="1100" b="0" i="0" baseline="0">
              <a:solidFill>
                <a:schemeClr val="dk1"/>
              </a:solidFill>
              <a:effectLst/>
              <a:latin typeface="+mn-lt"/>
              <a:ea typeface="+mn-ea"/>
              <a:cs typeface="+mn-cs"/>
            </a:rPr>
            <a:t>策定した三浦市立病院</a:t>
          </a:r>
          <a:r>
            <a:rPr kumimoji="1" lang="ja-JP" altLang="ja-JP" sz="1100" b="0" i="0" baseline="0">
              <a:solidFill>
                <a:schemeClr val="dk1"/>
              </a:solidFill>
              <a:effectLst/>
              <a:latin typeface="+mn-lt"/>
              <a:ea typeface="+mn-ea"/>
              <a:cs typeface="+mn-cs"/>
            </a:rPr>
            <a:t>経営強化プラン</a:t>
          </a:r>
          <a:r>
            <a:rPr kumimoji="1" lang="ja-JP" altLang="en-US" sz="1100" b="0" i="0" baseline="0">
              <a:solidFill>
                <a:schemeClr val="dk1"/>
              </a:solidFill>
              <a:effectLst/>
              <a:latin typeface="+mn-lt"/>
              <a:ea typeface="+mn-ea"/>
              <a:cs typeface="+mn-cs"/>
            </a:rPr>
            <a:t>に基づき</a:t>
          </a:r>
          <a:r>
            <a:rPr kumimoji="1" lang="ja-JP" altLang="ja-JP" sz="1100" b="0" i="0" baseline="0">
              <a:solidFill>
                <a:schemeClr val="dk1"/>
              </a:solidFill>
              <a:effectLst/>
              <a:latin typeface="+mn-lt"/>
              <a:ea typeface="+mn-ea"/>
              <a:cs typeface="+mn-cs"/>
            </a:rPr>
            <a:t>、引き続き経営改善</a:t>
          </a:r>
          <a:r>
            <a:rPr kumimoji="1" lang="ja-JP" altLang="en-US" sz="1100" b="0" i="0" baseline="0">
              <a:solidFill>
                <a:schemeClr val="dk1"/>
              </a:solidFill>
              <a:effectLst/>
              <a:latin typeface="+mn-lt"/>
              <a:ea typeface="+mn-ea"/>
              <a:cs typeface="+mn-cs"/>
            </a:rPr>
            <a:t>に取り組んでいるところであ</a:t>
          </a:r>
          <a:r>
            <a:rPr kumimoji="1" lang="ja-JP" altLang="ja-JP" sz="1100" b="0" i="0" baseline="0">
              <a:solidFill>
                <a:schemeClr val="dk1"/>
              </a:solidFill>
              <a:effectLst/>
              <a:latin typeface="+mn-lt"/>
              <a:ea typeface="+mn-ea"/>
              <a:cs typeface="+mn-cs"/>
            </a:rPr>
            <a:t>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普通会計においては、令和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年度も実質収支額が継続的に黒字となってはいるものの、国民健康保険事業特別会計及び水道事業会計へ基準外繰出を行っており、財政を大きく圧迫している。</a:t>
          </a:r>
          <a:r>
            <a:rPr kumimoji="1" lang="ja-JP" altLang="en-US" sz="1100" b="0" i="0" baseline="0">
              <a:solidFill>
                <a:schemeClr val="dk1"/>
              </a:solidFill>
              <a:effectLst/>
              <a:latin typeface="+mn-lt"/>
              <a:ea typeface="+mn-ea"/>
              <a:cs typeface="+mn-cs"/>
            </a:rPr>
            <a:t>水道事業会計については、段階的に水道料金の値上げを実施し、令和５年度の基準外繰出は減少しており、令和６年度には基準外繰出は皆減する見込みである。</a:t>
          </a:r>
          <a:r>
            <a:rPr kumimoji="1" lang="ja-JP" altLang="ja-JP" sz="1100" b="0" i="0" baseline="0">
              <a:solidFill>
                <a:schemeClr val="dk1"/>
              </a:solidFill>
              <a:effectLst/>
              <a:latin typeface="+mn-lt"/>
              <a:ea typeface="+mn-ea"/>
              <a:cs typeface="+mn-cs"/>
            </a:rPr>
            <a:t>また、今後も医療費や介護保険給付費の伸びが見込まれるため、各会計において料金の見直し等による適正な受益者負担を検討し、健全な財政運営を図っていく。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神奈川県三浦市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元利償還金は、令和元年度に発行したごみ処理広域施設整備事業債の元金償還が開始したこと等により、約</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億円増加した。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公営企業債の元利償還金に対する繰入金は、特に市場事業特別会計において増加したため、全体では約</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億円増加した。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今後４～５年程度の間に大型の普通建設事業が予定されているため、市債の新規発行については適正な管理に努める。</a:t>
          </a:r>
          <a:endParaRPr lang="ja-JP" altLang="ja-JP">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　満期一括償還地方債の発行をしないため、基金の積立はしていない。</a:t>
          </a:r>
          <a:endParaRPr lang="ja-JP" altLang="ja-JP" sz="1000">
            <a:solidFill>
              <a:sysClr val="windowText" lastClr="000000"/>
            </a:solidFill>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神奈川県三浦市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年度に解散した土地開発公社の負債解消に伴い借り入れた「第三セクター等改革推進債（約</a:t>
          </a:r>
          <a:r>
            <a:rPr kumimoji="1" lang="en-US" altLang="ja-JP" sz="1100" b="0" i="0" baseline="0">
              <a:solidFill>
                <a:schemeClr val="dk1"/>
              </a:solidFill>
              <a:effectLst/>
              <a:latin typeface="+mn-lt"/>
              <a:ea typeface="+mn-ea"/>
              <a:cs typeface="+mn-cs"/>
            </a:rPr>
            <a:t>105</a:t>
          </a:r>
          <a:r>
            <a:rPr kumimoji="1" lang="ja-JP" altLang="ja-JP" sz="1100" b="0" i="0" baseline="0">
              <a:solidFill>
                <a:schemeClr val="dk1"/>
              </a:solidFill>
              <a:effectLst/>
              <a:latin typeface="+mn-lt"/>
              <a:ea typeface="+mn-ea"/>
              <a:cs typeface="+mn-cs"/>
            </a:rPr>
            <a:t>億円）」により、大きく増加した地方債現在高（平成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年度末現在高：</a:t>
          </a:r>
          <a:r>
            <a:rPr kumimoji="1" lang="en-US" altLang="ja-JP" sz="1100" b="0" i="0" baseline="0">
              <a:solidFill>
                <a:schemeClr val="dk1"/>
              </a:solidFill>
              <a:effectLst/>
              <a:latin typeface="+mn-lt"/>
              <a:ea typeface="+mn-ea"/>
              <a:cs typeface="+mn-cs"/>
            </a:rPr>
            <a:t>28,248</a:t>
          </a:r>
          <a:r>
            <a:rPr kumimoji="1" lang="ja-JP" altLang="ja-JP" sz="1100" b="0" i="0" baseline="0">
              <a:solidFill>
                <a:schemeClr val="dk1"/>
              </a:solidFill>
              <a:effectLst/>
              <a:latin typeface="+mn-lt"/>
              <a:ea typeface="+mn-ea"/>
              <a:cs typeface="+mn-cs"/>
            </a:rPr>
            <a:t>百万円）であるが、平成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年度からの元金償還と令和２年度の一部繰り上げ償還した影響により減少した。（第三セクター等改革推進債の令和５年度末現在高：</a:t>
          </a:r>
          <a:r>
            <a:rPr kumimoji="1" lang="en-US" altLang="ja-JP" sz="1100" b="0" i="0" baseline="0">
              <a:solidFill>
                <a:schemeClr val="dk1"/>
              </a:solidFill>
              <a:effectLst/>
              <a:latin typeface="+mn-lt"/>
              <a:ea typeface="+mn-ea"/>
              <a:cs typeface="+mn-cs"/>
            </a:rPr>
            <a:t>4,125</a:t>
          </a:r>
          <a:r>
            <a:rPr kumimoji="1" lang="ja-JP" altLang="ja-JP" sz="1100" b="0" i="0" baseline="0">
              <a:solidFill>
                <a:schemeClr val="dk1"/>
              </a:solidFill>
              <a:effectLst/>
              <a:latin typeface="+mn-lt"/>
              <a:ea typeface="+mn-ea"/>
              <a:cs typeface="+mn-cs"/>
            </a:rPr>
            <a:t>百万円）</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しかしながら、令和５年度は、子育て賃貸住宅等整備事業に係る</a:t>
          </a:r>
          <a:r>
            <a:rPr kumimoji="1" lang="en-US" altLang="ja-JP" sz="1100" b="0" i="0" baseline="0">
              <a:solidFill>
                <a:schemeClr val="dk1"/>
              </a:solidFill>
              <a:effectLst/>
              <a:latin typeface="+mn-lt"/>
              <a:ea typeface="+mn-ea"/>
              <a:cs typeface="+mn-cs"/>
            </a:rPr>
            <a:t>PFI</a:t>
          </a:r>
          <a:r>
            <a:rPr kumimoji="1" lang="ja-JP" altLang="ja-JP" sz="1100" b="0" i="0" baseline="0">
              <a:solidFill>
                <a:schemeClr val="dk1"/>
              </a:solidFill>
              <a:effectLst/>
              <a:latin typeface="+mn-lt"/>
              <a:ea typeface="+mn-ea"/>
              <a:cs typeface="+mn-cs"/>
            </a:rPr>
            <a:t>事業費として債務負担行為設定したことに伴い、将来負担比率の分子が増加した。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今後４～５年程度の間に大型の普通建設事業が予定されているため、市債の新規発行については適正な管理に努める。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神奈川県三浦市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・財政調整基金の残高については、決算剰余金約２億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万円及びふるさと納税寄附金分として約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万円を積み立てたことにより増加した。また、公共公益施設整備基金について、新庁舎移転に向けて約２億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万円、地域活性化推進事業基金について、ふるさと納税寄附金分として約２億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万円を積み立てたことにより全体として増加した。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の残高については、健全な財政運営に資するため、引き続き適正な管理に努める。また、ふるさと納税寄附金の財源については、寄附者の意向を踏まえ、各基金に積立てを行い、基金の目的に沿った有効な施策を行うために取り崩しを行うこととす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・公共公益施設整備基金：公共公益施設の整備促進を図る。</a:t>
          </a:r>
          <a:endParaRPr kumimoji="1"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・地域活性化推進事業基金：本市の特性を生かしたまちづくり事業を推進する。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・第三セクター等改革推進債償還事業財政調整基金：第三セクター等改革推進債の償還及び第三セクター等改革推進債償還事業の財源に不足が生じたときの財源とする。</a:t>
          </a:r>
          <a:endParaRPr kumimoji="1"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・三浦市まち・ひと・しごと創生基金：地域再生法に規定するまち・ひと・しごと創生寄附活用事業の財源とする。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・社会福祉基金：社会福祉事業の推進を図る。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・公共公益施設整備基金について、令和８年度に予定されている新庁舎移転</a:t>
          </a:r>
          <a:r>
            <a:rPr kumimoji="1" lang="ja-JP" altLang="en-US" sz="1100" b="0" i="0" baseline="0">
              <a:solidFill>
                <a:sysClr val="windowText" lastClr="000000"/>
              </a:solidFill>
              <a:effectLst/>
              <a:latin typeface="+mn-lt"/>
              <a:ea typeface="+mn-ea"/>
              <a:cs typeface="+mn-cs"/>
            </a:rPr>
            <a:t>等</a:t>
          </a:r>
          <a:r>
            <a:rPr kumimoji="1" lang="ja-JP" altLang="ja-JP" sz="1100" b="0" i="0" baseline="0">
              <a:solidFill>
                <a:sysClr val="windowText" lastClr="000000"/>
              </a:solidFill>
              <a:effectLst/>
              <a:latin typeface="+mn-lt"/>
              <a:ea typeface="+mn-ea"/>
              <a:cs typeface="+mn-cs"/>
            </a:rPr>
            <a:t>に向け、約</a:t>
          </a:r>
          <a:r>
            <a:rPr kumimoji="1" lang="ja-JP" altLang="en-US" sz="1100" b="0" i="0" baseline="0">
              <a:solidFill>
                <a:sysClr val="windowText" lastClr="000000"/>
              </a:solidFill>
              <a:effectLst/>
              <a:latin typeface="+mn-lt"/>
              <a:ea typeface="+mn-ea"/>
              <a:cs typeface="+mn-cs"/>
            </a:rPr>
            <a:t>２</a:t>
          </a:r>
          <a:r>
            <a:rPr kumimoji="1" lang="ja-JP" altLang="ja-JP" sz="1100" b="0" i="0" baseline="0">
              <a:solidFill>
                <a:sysClr val="windowText" lastClr="000000"/>
              </a:solidFill>
              <a:effectLst/>
              <a:latin typeface="+mn-lt"/>
              <a:ea typeface="+mn-ea"/>
              <a:cs typeface="+mn-cs"/>
            </a:rPr>
            <a:t>億</a:t>
          </a:r>
          <a:r>
            <a:rPr kumimoji="1" lang="en-US" altLang="ja-JP" sz="1100" b="0" i="0" baseline="0">
              <a:solidFill>
                <a:sysClr val="windowText" lastClr="000000"/>
              </a:solidFill>
              <a:effectLst/>
              <a:latin typeface="+mn-lt"/>
              <a:ea typeface="+mn-ea"/>
              <a:cs typeface="+mn-cs"/>
            </a:rPr>
            <a:t>6,200</a:t>
          </a:r>
          <a:r>
            <a:rPr kumimoji="1" lang="ja-JP" altLang="ja-JP" sz="1100" b="0" i="0" baseline="0">
              <a:solidFill>
                <a:sysClr val="windowText" lastClr="000000"/>
              </a:solidFill>
              <a:effectLst/>
              <a:latin typeface="+mn-lt"/>
              <a:ea typeface="+mn-ea"/>
              <a:cs typeface="+mn-cs"/>
            </a:rPr>
            <a:t>万円を積み立てたことに</a:t>
          </a:r>
          <a:r>
            <a:rPr kumimoji="1" lang="ja-JP" altLang="en-US" sz="1100" b="0" i="0" baseline="0">
              <a:solidFill>
                <a:sysClr val="windowText" lastClr="000000"/>
              </a:solidFill>
              <a:effectLst/>
              <a:latin typeface="+mn-lt"/>
              <a:ea typeface="+mn-ea"/>
              <a:cs typeface="+mn-cs"/>
            </a:rPr>
            <a:t>対し、取り崩しは</a:t>
          </a:r>
          <a:r>
            <a:rPr kumimoji="1" lang="en-US" altLang="ja-JP" sz="1100" b="0" i="0" baseline="0">
              <a:solidFill>
                <a:sysClr val="windowText" lastClr="000000"/>
              </a:solidFill>
              <a:effectLst/>
              <a:latin typeface="+mn-lt"/>
              <a:ea typeface="+mn-ea"/>
              <a:cs typeface="+mn-cs"/>
            </a:rPr>
            <a:t>1,200</a:t>
          </a:r>
          <a:r>
            <a:rPr kumimoji="1" lang="ja-JP" altLang="en-US" sz="1100" b="0" i="0" baseline="0">
              <a:solidFill>
                <a:sysClr val="windowText" lastClr="000000"/>
              </a:solidFill>
              <a:effectLst/>
              <a:latin typeface="+mn-lt"/>
              <a:ea typeface="+mn-ea"/>
              <a:cs typeface="+mn-cs"/>
            </a:rPr>
            <a:t>万円に留まったため</a:t>
          </a:r>
          <a:r>
            <a:rPr kumimoji="1" lang="ja-JP" altLang="ja-JP" sz="1100" b="0" i="0" baseline="0">
              <a:solidFill>
                <a:sysClr val="windowText" lastClr="000000"/>
              </a:solidFill>
              <a:effectLst/>
              <a:latin typeface="+mn-lt"/>
              <a:ea typeface="+mn-ea"/>
              <a:cs typeface="+mn-cs"/>
            </a:rPr>
            <a:t>全体として増加した。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三浦市まち・ひと・しごと創生基金について、積立額約１億</a:t>
          </a:r>
          <a:r>
            <a:rPr kumimoji="1" lang="en-US" altLang="ja-JP" sz="1100" b="0" i="0" baseline="0">
              <a:solidFill>
                <a:sysClr val="windowText" lastClr="000000"/>
              </a:solidFill>
              <a:effectLst/>
              <a:latin typeface="+mn-lt"/>
              <a:ea typeface="+mn-ea"/>
              <a:cs typeface="+mn-cs"/>
            </a:rPr>
            <a:t>2,900</a:t>
          </a:r>
          <a:r>
            <a:rPr kumimoji="1" lang="ja-JP" altLang="en-US" sz="1100" b="0" i="0" baseline="0">
              <a:solidFill>
                <a:sysClr val="windowText" lastClr="000000"/>
              </a:solidFill>
              <a:effectLst/>
              <a:latin typeface="+mn-lt"/>
              <a:ea typeface="+mn-ea"/>
              <a:cs typeface="+mn-cs"/>
            </a:rPr>
            <a:t>万円に対し、一部事業の繰り越し等により取り崩しは</a:t>
          </a:r>
          <a:r>
            <a:rPr kumimoji="1" lang="en-US" altLang="ja-JP" sz="1100" b="0" i="0" baseline="0">
              <a:solidFill>
                <a:sysClr val="windowText" lastClr="000000"/>
              </a:solidFill>
              <a:effectLst/>
              <a:latin typeface="+mn-lt"/>
              <a:ea typeface="+mn-ea"/>
              <a:cs typeface="+mn-cs"/>
            </a:rPr>
            <a:t>1,984</a:t>
          </a:r>
          <a:r>
            <a:rPr kumimoji="1" lang="ja-JP" altLang="en-US" sz="1100" b="0" i="0" baseline="0">
              <a:solidFill>
                <a:sysClr val="windowText" lastClr="000000"/>
              </a:solidFill>
              <a:effectLst/>
              <a:latin typeface="+mn-lt"/>
              <a:ea typeface="+mn-ea"/>
              <a:cs typeface="+mn-cs"/>
            </a:rPr>
            <a:t>万円に留まったため増加した</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・地域活性化推進事業基金：ふるさと納税の財源の積立てを行い、本市の特性を生かしたまちづくり事業に活用していく。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・決算剰余金約２億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万円及びふるさと納税寄附金分として約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万円の積み立てに対し、各事業の財源不足を補うための取り崩しが１億円であったため、増加した。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・基金残高を、標準財政規模の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％程度の水準で維持できるよう財政運営に取り組む。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・令和５年度普通交付税「臨時財政対策債償還基金費」として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56,848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・臨時財政対策債の償還開始に伴い、取り崩しを行う。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・市債の満期一括返済の償還計画を踏まえた上で必要に応じて積立てを行う。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19352373</v>
      </c>
      <c r="BO4" s="436"/>
      <c r="BP4" s="436"/>
      <c r="BQ4" s="436"/>
      <c r="BR4" s="436"/>
      <c r="BS4" s="436"/>
      <c r="BT4" s="436"/>
      <c r="BU4" s="437"/>
      <c r="BV4" s="435">
        <v>19975031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2.6</v>
      </c>
      <c r="CU4" s="576"/>
      <c r="CV4" s="576"/>
      <c r="CW4" s="576"/>
      <c r="CX4" s="576"/>
      <c r="CY4" s="576"/>
      <c r="CZ4" s="576"/>
      <c r="DA4" s="577"/>
      <c r="DB4" s="575">
        <v>5.0999999999999996</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18926204</v>
      </c>
      <c r="BO5" s="407"/>
      <c r="BP5" s="407"/>
      <c r="BQ5" s="407"/>
      <c r="BR5" s="407"/>
      <c r="BS5" s="407"/>
      <c r="BT5" s="407"/>
      <c r="BU5" s="408"/>
      <c r="BV5" s="406">
        <v>19309575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100.4</v>
      </c>
      <c r="CU5" s="404"/>
      <c r="CV5" s="404"/>
      <c r="CW5" s="404"/>
      <c r="CX5" s="404"/>
      <c r="CY5" s="404"/>
      <c r="CZ5" s="404"/>
      <c r="DA5" s="405"/>
      <c r="DB5" s="403">
        <v>100.6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426169</v>
      </c>
      <c r="BO6" s="407"/>
      <c r="BP6" s="407"/>
      <c r="BQ6" s="407"/>
      <c r="BR6" s="407"/>
      <c r="BS6" s="407"/>
      <c r="BT6" s="407"/>
      <c r="BU6" s="408"/>
      <c r="BV6" s="406">
        <v>665456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101.3</v>
      </c>
      <c r="CU6" s="550"/>
      <c r="CV6" s="550"/>
      <c r="CW6" s="550"/>
      <c r="CX6" s="550"/>
      <c r="CY6" s="550"/>
      <c r="CZ6" s="550"/>
      <c r="DA6" s="551"/>
      <c r="DB6" s="549">
        <v>102.6</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155178</v>
      </c>
      <c r="BO7" s="407"/>
      <c r="BP7" s="407"/>
      <c r="BQ7" s="407"/>
      <c r="BR7" s="407"/>
      <c r="BS7" s="407"/>
      <c r="BT7" s="407"/>
      <c r="BU7" s="408"/>
      <c r="BV7" s="406">
        <v>130695</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10611201</v>
      </c>
      <c r="CU7" s="407"/>
      <c r="CV7" s="407"/>
      <c r="CW7" s="407"/>
      <c r="CX7" s="407"/>
      <c r="CY7" s="407"/>
      <c r="CZ7" s="407"/>
      <c r="DA7" s="408"/>
      <c r="DB7" s="406">
        <v>10466632</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270991</v>
      </c>
      <c r="BO8" s="407"/>
      <c r="BP8" s="407"/>
      <c r="BQ8" s="407"/>
      <c r="BR8" s="407"/>
      <c r="BS8" s="407"/>
      <c r="BT8" s="407"/>
      <c r="BU8" s="408"/>
      <c r="BV8" s="406">
        <v>534761</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0.54</v>
      </c>
      <c r="CU8" s="510"/>
      <c r="CV8" s="510"/>
      <c r="CW8" s="510"/>
      <c r="CX8" s="510"/>
      <c r="CY8" s="510"/>
      <c r="CZ8" s="510"/>
      <c r="DA8" s="511"/>
      <c r="DB8" s="509">
        <v>0.56999999999999995</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42069</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-263770</v>
      </c>
      <c r="BO9" s="407"/>
      <c r="BP9" s="407"/>
      <c r="BQ9" s="407"/>
      <c r="BR9" s="407"/>
      <c r="BS9" s="407"/>
      <c r="BT9" s="407"/>
      <c r="BU9" s="408"/>
      <c r="BV9" s="406">
        <v>-361844</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14.9</v>
      </c>
      <c r="CU9" s="404"/>
      <c r="CV9" s="404"/>
      <c r="CW9" s="404"/>
      <c r="CX9" s="404"/>
      <c r="CY9" s="404"/>
      <c r="CZ9" s="404"/>
      <c r="DA9" s="405"/>
      <c r="DB9" s="403">
        <v>13.9</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45289</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21779</v>
      </c>
      <c r="BO10" s="407"/>
      <c r="BP10" s="407"/>
      <c r="BQ10" s="407"/>
      <c r="BR10" s="407"/>
      <c r="BS10" s="407"/>
      <c r="BT10" s="407"/>
      <c r="BU10" s="408"/>
      <c r="BV10" s="406">
        <v>16</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40578</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100000</v>
      </c>
      <c r="BO12" s="407"/>
      <c r="BP12" s="407"/>
      <c r="BQ12" s="407"/>
      <c r="BR12" s="407"/>
      <c r="BS12" s="407"/>
      <c r="BT12" s="407"/>
      <c r="BU12" s="408"/>
      <c r="BV12" s="406">
        <v>575344</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40130</v>
      </c>
      <c r="S13" s="494"/>
      <c r="T13" s="494"/>
      <c r="U13" s="494"/>
      <c r="V13" s="495"/>
      <c r="W13" s="496" t="s">
        <v>131</v>
      </c>
      <c r="X13" s="392"/>
      <c r="Y13" s="392"/>
      <c r="Z13" s="392"/>
      <c r="AA13" s="392"/>
      <c r="AB13" s="393"/>
      <c r="AC13" s="359">
        <v>2094</v>
      </c>
      <c r="AD13" s="360"/>
      <c r="AE13" s="360"/>
      <c r="AF13" s="360"/>
      <c r="AG13" s="361"/>
      <c r="AH13" s="359">
        <v>2461</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-341991</v>
      </c>
      <c r="BO13" s="407"/>
      <c r="BP13" s="407"/>
      <c r="BQ13" s="407"/>
      <c r="BR13" s="407"/>
      <c r="BS13" s="407"/>
      <c r="BT13" s="407"/>
      <c r="BU13" s="408"/>
      <c r="BV13" s="406">
        <v>-937172</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11.7</v>
      </c>
      <c r="CU13" s="404"/>
      <c r="CV13" s="404"/>
      <c r="CW13" s="404"/>
      <c r="CX13" s="404"/>
      <c r="CY13" s="404"/>
      <c r="CZ13" s="404"/>
      <c r="DA13" s="405"/>
      <c r="DB13" s="403">
        <v>12</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41297</v>
      </c>
      <c r="S14" s="494"/>
      <c r="T14" s="494"/>
      <c r="U14" s="494"/>
      <c r="V14" s="495"/>
      <c r="W14" s="497"/>
      <c r="X14" s="395"/>
      <c r="Y14" s="395"/>
      <c r="Z14" s="395"/>
      <c r="AA14" s="395"/>
      <c r="AB14" s="396"/>
      <c r="AC14" s="486">
        <v>11.2</v>
      </c>
      <c r="AD14" s="487"/>
      <c r="AE14" s="487"/>
      <c r="AF14" s="487"/>
      <c r="AG14" s="488"/>
      <c r="AH14" s="486">
        <v>11.9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92.1</v>
      </c>
      <c r="CU14" s="504"/>
      <c r="CV14" s="504"/>
      <c r="CW14" s="504"/>
      <c r="CX14" s="504"/>
      <c r="CY14" s="504"/>
      <c r="CZ14" s="504"/>
      <c r="DA14" s="505"/>
      <c r="DB14" s="503">
        <v>84.5</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40891</v>
      </c>
      <c r="S15" s="494"/>
      <c r="T15" s="494"/>
      <c r="U15" s="494"/>
      <c r="V15" s="495"/>
      <c r="W15" s="496" t="s">
        <v>137</v>
      </c>
      <c r="X15" s="392"/>
      <c r="Y15" s="392"/>
      <c r="Z15" s="392"/>
      <c r="AA15" s="392"/>
      <c r="AB15" s="393"/>
      <c r="AC15" s="359">
        <v>3014</v>
      </c>
      <c r="AD15" s="360"/>
      <c r="AE15" s="360"/>
      <c r="AF15" s="360"/>
      <c r="AG15" s="361"/>
      <c r="AH15" s="359">
        <v>3340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4964811</v>
      </c>
      <c r="BO15" s="436"/>
      <c r="BP15" s="436"/>
      <c r="BQ15" s="436"/>
      <c r="BR15" s="436"/>
      <c r="BS15" s="436"/>
      <c r="BT15" s="436"/>
      <c r="BU15" s="437"/>
      <c r="BV15" s="435">
        <v>4854227</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16.2</v>
      </c>
      <c r="AD16" s="487"/>
      <c r="AE16" s="487"/>
      <c r="AF16" s="487"/>
      <c r="AG16" s="488"/>
      <c r="AH16" s="486">
        <v>16.2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9244098</v>
      </c>
      <c r="BO16" s="407"/>
      <c r="BP16" s="407"/>
      <c r="BQ16" s="407"/>
      <c r="BR16" s="407"/>
      <c r="BS16" s="407"/>
      <c r="BT16" s="407"/>
      <c r="BU16" s="408"/>
      <c r="BV16" s="406">
        <v>8973544</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13547</v>
      </c>
      <c r="AD17" s="360"/>
      <c r="AE17" s="360"/>
      <c r="AF17" s="360"/>
      <c r="AG17" s="361"/>
      <c r="AH17" s="359">
        <v>14860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6264015</v>
      </c>
      <c r="BO17" s="407"/>
      <c r="BP17" s="407"/>
      <c r="BQ17" s="407"/>
      <c r="BR17" s="407"/>
      <c r="BS17" s="407"/>
      <c r="BT17" s="407"/>
      <c r="BU17" s="408"/>
      <c r="BV17" s="406">
        <v>6139922</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32.049999999999997</v>
      </c>
      <c r="M18" s="459"/>
      <c r="N18" s="459"/>
      <c r="O18" s="459"/>
      <c r="P18" s="459"/>
      <c r="Q18" s="459"/>
      <c r="R18" s="460"/>
      <c r="S18" s="460"/>
      <c r="T18" s="460"/>
      <c r="U18" s="460"/>
      <c r="V18" s="461"/>
      <c r="W18" s="477"/>
      <c r="X18" s="478"/>
      <c r="Y18" s="478"/>
      <c r="Z18" s="478"/>
      <c r="AA18" s="478"/>
      <c r="AB18" s="502"/>
      <c r="AC18" s="376">
        <v>72.599999999999994</v>
      </c>
      <c r="AD18" s="377"/>
      <c r="AE18" s="377"/>
      <c r="AF18" s="377"/>
      <c r="AG18" s="462"/>
      <c r="AH18" s="376">
        <v>71.900000000000006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10768713</v>
      </c>
      <c r="BO18" s="407"/>
      <c r="BP18" s="407"/>
      <c r="BQ18" s="407"/>
      <c r="BR18" s="407"/>
      <c r="BS18" s="407"/>
      <c r="BT18" s="407"/>
      <c r="BU18" s="408"/>
      <c r="BV18" s="406">
        <v>10778333</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1313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14054084</v>
      </c>
      <c r="BO19" s="407"/>
      <c r="BP19" s="407"/>
      <c r="BQ19" s="407"/>
      <c r="BR19" s="407"/>
      <c r="BS19" s="407"/>
      <c r="BT19" s="407"/>
      <c r="BU19" s="408"/>
      <c r="BV19" s="406">
        <v>14333819</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17210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19834192</v>
      </c>
      <c r="BO22" s="436"/>
      <c r="BP22" s="436"/>
      <c r="BQ22" s="436"/>
      <c r="BR22" s="436"/>
      <c r="BS22" s="436"/>
      <c r="BT22" s="436"/>
      <c r="BU22" s="437"/>
      <c r="BV22" s="435">
        <v>21351702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13175124</v>
      </c>
      <c r="BO23" s="407"/>
      <c r="BP23" s="407"/>
      <c r="BQ23" s="407"/>
      <c r="BR23" s="407"/>
      <c r="BS23" s="407"/>
      <c r="BT23" s="407"/>
      <c r="BU23" s="408"/>
      <c r="BV23" s="406">
        <v>14349415</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8900</v>
      </c>
      <c r="R24" s="360"/>
      <c r="S24" s="360"/>
      <c r="T24" s="360"/>
      <c r="U24" s="360"/>
      <c r="V24" s="361"/>
      <c r="W24" s="449"/>
      <c r="X24" s="386"/>
      <c r="Y24" s="387"/>
      <c r="Z24" s="362" t="s">
        <v>162</v>
      </c>
      <c r="AA24" s="363"/>
      <c r="AB24" s="363"/>
      <c r="AC24" s="363"/>
      <c r="AD24" s="363"/>
      <c r="AE24" s="363"/>
      <c r="AF24" s="363"/>
      <c r="AG24" s="364"/>
      <c r="AH24" s="359">
        <v>281</v>
      </c>
      <c r="AI24" s="360"/>
      <c r="AJ24" s="360"/>
      <c r="AK24" s="360"/>
      <c r="AL24" s="361"/>
      <c r="AM24" s="359">
        <v>890489</v>
      </c>
      <c r="AN24" s="360"/>
      <c r="AO24" s="360"/>
      <c r="AP24" s="360"/>
      <c r="AQ24" s="360"/>
      <c r="AR24" s="361"/>
      <c r="AS24" s="359">
        <v>3169</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12185729</v>
      </c>
      <c r="BO24" s="407"/>
      <c r="BP24" s="407"/>
      <c r="BQ24" s="407"/>
      <c r="BR24" s="407"/>
      <c r="BS24" s="407"/>
      <c r="BT24" s="407"/>
      <c r="BU24" s="408"/>
      <c r="BV24" s="406">
        <v>13057870</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7390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4746861</v>
      </c>
      <c r="BO25" s="436"/>
      <c r="BP25" s="436"/>
      <c r="BQ25" s="436"/>
      <c r="BR25" s="436"/>
      <c r="BS25" s="436"/>
      <c r="BT25" s="436"/>
      <c r="BU25" s="437"/>
      <c r="BV25" s="435">
        <v>5014113</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6620</v>
      </c>
      <c r="R26" s="360"/>
      <c r="S26" s="360"/>
      <c r="T26" s="360"/>
      <c r="U26" s="360"/>
      <c r="V26" s="361"/>
      <c r="W26" s="449"/>
      <c r="X26" s="386"/>
      <c r="Y26" s="387"/>
      <c r="Z26" s="362" t="s">
        <v>168</v>
      </c>
      <c r="AA26" s="417"/>
      <c r="AB26" s="417"/>
      <c r="AC26" s="417"/>
      <c r="AD26" s="417"/>
      <c r="AE26" s="417"/>
      <c r="AF26" s="417"/>
      <c r="AG26" s="418"/>
      <c r="AH26" s="359">
        <v>29</v>
      </c>
      <c r="AI26" s="360"/>
      <c r="AJ26" s="360"/>
      <c r="AK26" s="360"/>
      <c r="AL26" s="361"/>
      <c r="AM26" s="359">
        <v>81577</v>
      </c>
      <c r="AN26" s="360"/>
      <c r="AO26" s="360"/>
      <c r="AP26" s="360"/>
      <c r="AQ26" s="360"/>
      <c r="AR26" s="361"/>
      <c r="AS26" s="359">
        <v>2813</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5450</v>
      </c>
      <c r="R27" s="360"/>
      <c r="S27" s="360"/>
      <c r="T27" s="360"/>
      <c r="U27" s="360"/>
      <c r="V27" s="361"/>
      <c r="W27" s="449"/>
      <c r="X27" s="386"/>
      <c r="Y27" s="387"/>
      <c r="Z27" s="362" t="s">
        <v>171</v>
      </c>
      <c r="AA27" s="363"/>
      <c r="AB27" s="363"/>
      <c r="AC27" s="363"/>
      <c r="AD27" s="363"/>
      <c r="AE27" s="363"/>
      <c r="AF27" s="363"/>
      <c r="AG27" s="364"/>
      <c r="AH27" s="359">
        <v>4</v>
      </c>
      <c r="AI27" s="360"/>
      <c r="AJ27" s="360"/>
      <c r="AK27" s="360"/>
      <c r="AL27" s="361"/>
      <c r="AM27" s="359">
        <v>15904</v>
      </c>
      <c r="AN27" s="360"/>
      <c r="AO27" s="360"/>
      <c r="AP27" s="360"/>
      <c r="AQ27" s="360"/>
      <c r="AR27" s="361"/>
      <c r="AS27" s="359">
        <v>3976</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4740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1209076</v>
      </c>
      <c r="BO28" s="436"/>
      <c r="BP28" s="436"/>
      <c r="BQ28" s="436"/>
      <c r="BR28" s="436"/>
      <c r="BS28" s="436"/>
      <c r="BT28" s="436"/>
      <c r="BU28" s="437"/>
      <c r="BV28" s="435">
        <v>1019916</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11</v>
      </c>
      <c r="M29" s="360"/>
      <c r="N29" s="360"/>
      <c r="O29" s="360"/>
      <c r="P29" s="361"/>
      <c r="Q29" s="359">
        <v>4420</v>
      </c>
      <c r="R29" s="360"/>
      <c r="S29" s="360"/>
      <c r="T29" s="360"/>
      <c r="U29" s="360"/>
      <c r="V29" s="361"/>
      <c r="W29" s="450"/>
      <c r="X29" s="451"/>
      <c r="Y29" s="452"/>
      <c r="Z29" s="362" t="s">
        <v>177</v>
      </c>
      <c r="AA29" s="363"/>
      <c r="AB29" s="363"/>
      <c r="AC29" s="363"/>
      <c r="AD29" s="363"/>
      <c r="AE29" s="363"/>
      <c r="AF29" s="363"/>
      <c r="AG29" s="364"/>
      <c r="AH29" s="359">
        <v>285</v>
      </c>
      <c r="AI29" s="360"/>
      <c r="AJ29" s="360"/>
      <c r="AK29" s="360"/>
      <c r="AL29" s="361"/>
      <c r="AM29" s="359">
        <v>906393</v>
      </c>
      <c r="AN29" s="360"/>
      <c r="AO29" s="360"/>
      <c r="AP29" s="360"/>
      <c r="AQ29" s="360"/>
      <c r="AR29" s="361"/>
      <c r="AS29" s="359">
        <v>3180</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258627</v>
      </c>
      <c r="BO29" s="407"/>
      <c r="BP29" s="407"/>
      <c r="BQ29" s="407"/>
      <c r="BR29" s="407"/>
      <c r="BS29" s="407"/>
      <c r="BT29" s="407"/>
      <c r="BU29" s="408"/>
      <c r="BV29" s="406">
        <v>201777</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96.9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3496130</v>
      </c>
      <c r="BO30" s="441"/>
      <c r="BP30" s="441"/>
      <c r="BQ30" s="441"/>
      <c r="BR30" s="441"/>
      <c r="BS30" s="441"/>
      <c r="BT30" s="441"/>
      <c r="BU30" s="442"/>
      <c r="BV30" s="440">
        <v>3148288</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病院事業会計</v>
      </c>
      <c r="AP34" s="355"/>
      <c r="AQ34" s="355"/>
      <c r="AR34" s="355"/>
      <c r="AS34" s="355"/>
      <c r="AT34" s="355"/>
      <c r="AU34" s="355"/>
      <c r="AV34" s="355"/>
      <c r="AW34" s="355"/>
      <c r="AX34" s="355"/>
      <c r="AY34" s="355"/>
      <c r="AZ34" s="355"/>
      <c r="BA34" s="355"/>
      <c r="BB34" s="355"/>
      <c r="BC34" s="355"/>
      <c r="BD34" s="175"/>
      <c r="BE34" s="354">
        <f>IF(BG34="","",MAX(C34:D43,U34:V43,AM34:AN43)+1)</f>
        <v>9</v>
      </c>
      <c r="BF34" s="354"/>
      <c r="BG34" s="355" t="str">
        <f>IF('各会計、関係団体の財政状況及び健全化判断比率'!B34="","",'各会計、関係団体の財政状況及び健全化判断比率'!B34)</f>
        <v>市場事業特別会計</v>
      </c>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神奈川県後期高齢者医療広域連合（一般会計）</v>
      </c>
      <c r="BZ34" s="355"/>
      <c r="CA34" s="355"/>
      <c r="CB34" s="355"/>
      <c r="CC34" s="355"/>
      <c r="CD34" s="355"/>
      <c r="CE34" s="355"/>
      <c r="CF34" s="355"/>
      <c r="CG34" s="355"/>
      <c r="CH34" s="355"/>
      <c r="CI34" s="355"/>
      <c r="CJ34" s="355"/>
      <c r="CK34" s="355"/>
      <c r="CL34" s="355"/>
      <c r="CM34" s="355"/>
      <c r="CN34" s="175"/>
      <c r="CO34" s="354">
        <f>IF(CQ34="","",MAX(C34:D43,U34:V43,AM34:AN43,BE34:BF43,BW34:BX43)+1)</f>
        <v>12</v>
      </c>
      <c r="CP34" s="354"/>
      <c r="CQ34" s="355" t="str">
        <f>IF('各会計、関係団体の財政状況及び健全化判断比率'!BS7="","",'各会計、関係団体の財政状況及び健全化判断比率'!BS7)</f>
        <v>（株）三浦海業公社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第三セクター等改革推進債償還事業特別会計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神奈川県後期高齢者医療広域連合（特別会計）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f t="shared" si="0"/>
        <v>8</v>
      </c>
      <c r="AN36" s="354"/>
      <c r="AO36" s="355" t="str">
        <f>IF('各会計、関係団体の財政状況及び健全化判断比率'!B33="","",'各会計、関係団体の財政状況及び健全化判断比率'!B33)</f>
        <v>公共下水道事業会計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t="str">
        <f t="shared" si="2"/>
        <v/>
      </c>
      <c r="BX36" s="354"/>
      <c r="BY36" s="355" t="str">
        <f>IF('各会計、関係団体の財政状況及び健全化判断比率'!B70="","",'各会計、関係団体の財政状況及び健全化判断比率'!B70)</f>
        <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oEv3rFp4QsEht3gLKJFcSnrBFB8L/ue72PXy1h6MKaIVB6E376hEo7Ppom7UJfsKJ6BuWjkCd8IhOoJVOFR3dA==" saltValue="8k+IHMndhXn5UvF5fG8xs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5431833</v>
      </c>
      <c r="S5" s="664"/>
      <c r="T5" s="664"/>
      <c r="U5" s="664"/>
      <c r="V5" s="664"/>
      <c r="W5" s="664"/>
      <c r="X5" s="664"/>
      <c r="Y5" s="689"/>
      <c r="Z5" s="702">
        <v>28.1</v>
      </c>
      <c r="AA5" s="702"/>
      <c r="AB5" s="702"/>
      <c r="AC5" s="702"/>
      <c r="AD5" s="703">
        <v>5030693</v>
      </c>
      <c r="AE5" s="703"/>
      <c r="AF5" s="703"/>
      <c r="AG5" s="703"/>
      <c r="AH5" s="703"/>
      <c r="AI5" s="703"/>
      <c r="AJ5" s="703"/>
      <c r="AK5" s="703"/>
      <c r="AL5" s="690">
        <v>47.3</v>
      </c>
      <c r="AM5" s="672"/>
      <c r="AN5" s="672"/>
      <c r="AO5" s="691"/>
      <c r="AP5" s="666" t="s">
        <v>216</v>
      </c>
      <c r="AQ5" s="667"/>
      <c r="AR5" s="667"/>
      <c r="AS5" s="667"/>
      <c r="AT5" s="667"/>
      <c r="AU5" s="667"/>
      <c r="AV5" s="667"/>
      <c r="AW5" s="667"/>
      <c r="AX5" s="667"/>
      <c r="AY5" s="667"/>
      <c r="AZ5" s="667"/>
      <c r="BA5" s="667"/>
      <c r="BB5" s="667"/>
      <c r="BC5" s="667"/>
      <c r="BD5" s="667"/>
      <c r="BE5" s="667"/>
      <c r="BF5" s="668"/>
      <c r="BG5" s="608">
        <v>5000407</v>
      </c>
      <c r="BH5" s="609"/>
      <c r="BI5" s="609"/>
      <c r="BJ5" s="609"/>
      <c r="BK5" s="609"/>
      <c r="BL5" s="609"/>
      <c r="BM5" s="609"/>
      <c r="BN5" s="610"/>
      <c r="BO5" s="646">
        <v>92.1</v>
      </c>
      <c r="BP5" s="646"/>
      <c r="BQ5" s="646"/>
      <c r="BR5" s="646"/>
      <c r="BS5" s="647">
        <v>10606</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114521</v>
      </c>
      <c r="S6" s="609"/>
      <c r="T6" s="609"/>
      <c r="U6" s="609"/>
      <c r="V6" s="609"/>
      <c r="W6" s="609"/>
      <c r="X6" s="609"/>
      <c r="Y6" s="610"/>
      <c r="Z6" s="646">
        <v>0.6</v>
      </c>
      <c r="AA6" s="646"/>
      <c r="AB6" s="646"/>
      <c r="AC6" s="646"/>
      <c r="AD6" s="647">
        <v>114521</v>
      </c>
      <c r="AE6" s="647"/>
      <c r="AF6" s="647"/>
      <c r="AG6" s="647"/>
      <c r="AH6" s="647"/>
      <c r="AI6" s="647"/>
      <c r="AJ6" s="647"/>
      <c r="AK6" s="647"/>
      <c r="AL6" s="611">
        <v>1.1000000000000001</v>
      </c>
      <c r="AM6" s="612"/>
      <c r="AN6" s="612"/>
      <c r="AO6" s="648"/>
      <c r="AP6" s="605" t="s">
        <v>221</v>
      </c>
      <c r="AQ6" s="606"/>
      <c r="AR6" s="606"/>
      <c r="AS6" s="606"/>
      <c r="AT6" s="606"/>
      <c r="AU6" s="606"/>
      <c r="AV6" s="606"/>
      <c r="AW6" s="606"/>
      <c r="AX6" s="606"/>
      <c r="AY6" s="606"/>
      <c r="AZ6" s="606"/>
      <c r="BA6" s="606"/>
      <c r="BB6" s="606"/>
      <c r="BC6" s="606"/>
      <c r="BD6" s="606"/>
      <c r="BE6" s="606"/>
      <c r="BF6" s="607"/>
      <c r="BG6" s="608">
        <v>5000407</v>
      </c>
      <c r="BH6" s="609"/>
      <c r="BI6" s="609"/>
      <c r="BJ6" s="609"/>
      <c r="BK6" s="609"/>
      <c r="BL6" s="609"/>
      <c r="BM6" s="609"/>
      <c r="BN6" s="610"/>
      <c r="BO6" s="646">
        <v>92.1</v>
      </c>
      <c r="BP6" s="646"/>
      <c r="BQ6" s="646"/>
      <c r="BR6" s="646"/>
      <c r="BS6" s="647">
        <v>10606</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179341</v>
      </c>
      <c r="CS6" s="609"/>
      <c r="CT6" s="609"/>
      <c r="CU6" s="609"/>
      <c r="CV6" s="609"/>
      <c r="CW6" s="609"/>
      <c r="CX6" s="609"/>
      <c r="CY6" s="610"/>
      <c r="CZ6" s="690">
        <v>0.9</v>
      </c>
      <c r="DA6" s="672"/>
      <c r="DB6" s="672"/>
      <c r="DC6" s="692"/>
      <c r="DD6" s="614" t="s">
        <v>122</v>
      </c>
      <c r="DE6" s="609"/>
      <c r="DF6" s="609"/>
      <c r="DG6" s="609"/>
      <c r="DH6" s="609"/>
      <c r="DI6" s="609"/>
      <c r="DJ6" s="609"/>
      <c r="DK6" s="609"/>
      <c r="DL6" s="609"/>
      <c r="DM6" s="609"/>
      <c r="DN6" s="609"/>
      <c r="DO6" s="609"/>
      <c r="DP6" s="610"/>
      <c r="DQ6" s="614">
        <v>179341</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1702</v>
      </c>
      <c r="S7" s="609"/>
      <c r="T7" s="609"/>
      <c r="U7" s="609"/>
      <c r="V7" s="609"/>
      <c r="W7" s="609"/>
      <c r="X7" s="609"/>
      <c r="Y7" s="610"/>
      <c r="Z7" s="646">
        <v>0</v>
      </c>
      <c r="AA7" s="646"/>
      <c r="AB7" s="646"/>
      <c r="AC7" s="646"/>
      <c r="AD7" s="647">
        <v>1702</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2329449</v>
      </c>
      <c r="BH7" s="609"/>
      <c r="BI7" s="609"/>
      <c r="BJ7" s="609"/>
      <c r="BK7" s="609"/>
      <c r="BL7" s="609"/>
      <c r="BM7" s="609"/>
      <c r="BN7" s="610"/>
      <c r="BO7" s="646">
        <v>42.9</v>
      </c>
      <c r="BP7" s="646"/>
      <c r="BQ7" s="646"/>
      <c r="BR7" s="646"/>
      <c r="BS7" s="647">
        <v>10606</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2737685</v>
      </c>
      <c r="CS7" s="609"/>
      <c r="CT7" s="609"/>
      <c r="CU7" s="609"/>
      <c r="CV7" s="609"/>
      <c r="CW7" s="609"/>
      <c r="CX7" s="609"/>
      <c r="CY7" s="610"/>
      <c r="CZ7" s="646">
        <v>14.5</v>
      </c>
      <c r="DA7" s="646"/>
      <c r="DB7" s="646"/>
      <c r="DC7" s="646"/>
      <c r="DD7" s="614">
        <v>84774</v>
      </c>
      <c r="DE7" s="609"/>
      <c r="DF7" s="609"/>
      <c r="DG7" s="609"/>
      <c r="DH7" s="609"/>
      <c r="DI7" s="609"/>
      <c r="DJ7" s="609"/>
      <c r="DK7" s="609"/>
      <c r="DL7" s="609"/>
      <c r="DM7" s="609"/>
      <c r="DN7" s="609"/>
      <c r="DO7" s="609"/>
      <c r="DP7" s="610"/>
      <c r="DQ7" s="614">
        <v>2440443</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41898</v>
      </c>
      <c r="S8" s="609"/>
      <c r="T8" s="609"/>
      <c r="U8" s="609"/>
      <c r="V8" s="609"/>
      <c r="W8" s="609"/>
      <c r="X8" s="609"/>
      <c r="Y8" s="610"/>
      <c r="Z8" s="646">
        <v>0.2</v>
      </c>
      <c r="AA8" s="646"/>
      <c r="AB8" s="646"/>
      <c r="AC8" s="646"/>
      <c r="AD8" s="647">
        <v>41898</v>
      </c>
      <c r="AE8" s="647"/>
      <c r="AF8" s="647"/>
      <c r="AG8" s="647"/>
      <c r="AH8" s="647"/>
      <c r="AI8" s="647"/>
      <c r="AJ8" s="647"/>
      <c r="AK8" s="647"/>
      <c r="AL8" s="611">
        <v>0.4</v>
      </c>
      <c r="AM8" s="612"/>
      <c r="AN8" s="612"/>
      <c r="AO8" s="648"/>
      <c r="AP8" s="605" t="s">
        <v>227</v>
      </c>
      <c r="AQ8" s="606"/>
      <c r="AR8" s="606"/>
      <c r="AS8" s="606"/>
      <c r="AT8" s="606"/>
      <c r="AU8" s="606"/>
      <c r="AV8" s="606"/>
      <c r="AW8" s="606"/>
      <c r="AX8" s="606"/>
      <c r="AY8" s="606"/>
      <c r="AZ8" s="606"/>
      <c r="BA8" s="606"/>
      <c r="BB8" s="606"/>
      <c r="BC8" s="606"/>
      <c r="BD8" s="606"/>
      <c r="BE8" s="606"/>
      <c r="BF8" s="607"/>
      <c r="BG8" s="608">
        <v>72680</v>
      </c>
      <c r="BH8" s="609"/>
      <c r="BI8" s="609"/>
      <c r="BJ8" s="609"/>
      <c r="BK8" s="609"/>
      <c r="BL8" s="609"/>
      <c r="BM8" s="609"/>
      <c r="BN8" s="610"/>
      <c r="BO8" s="646">
        <v>1.3</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7072753</v>
      </c>
      <c r="CS8" s="609"/>
      <c r="CT8" s="609"/>
      <c r="CU8" s="609"/>
      <c r="CV8" s="609"/>
      <c r="CW8" s="609"/>
      <c r="CX8" s="609"/>
      <c r="CY8" s="610"/>
      <c r="CZ8" s="646">
        <v>37.4</v>
      </c>
      <c r="DA8" s="646"/>
      <c r="DB8" s="646"/>
      <c r="DC8" s="646"/>
      <c r="DD8" s="614" t="s">
        <v>122</v>
      </c>
      <c r="DE8" s="609"/>
      <c r="DF8" s="609"/>
      <c r="DG8" s="609"/>
      <c r="DH8" s="609"/>
      <c r="DI8" s="609"/>
      <c r="DJ8" s="609"/>
      <c r="DK8" s="609"/>
      <c r="DL8" s="609"/>
      <c r="DM8" s="609"/>
      <c r="DN8" s="609"/>
      <c r="DO8" s="609"/>
      <c r="DP8" s="610"/>
      <c r="DQ8" s="614">
        <v>3615353</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46214</v>
      </c>
      <c r="S9" s="609"/>
      <c r="T9" s="609"/>
      <c r="U9" s="609"/>
      <c r="V9" s="609"/>
      <c r="W9" s="609"/>
      <c r="X9" s="609"/>
      <c r="Y9" s="610"/>
      <c r="Z9" s="646">
        <v>0.2</v>
      </c>
      <c r="AA9" s="646"/>
      <c r="AB9" s="646"/>
      <c r="AC9" s="646"/>
      <c r="AD9" s="647">
        <v>46214</v>
      </c>
      <c r="AE9" s="647"/>
      <c r="AF9" s="647"/>
      <c r="AG9" s="647"/>
      <c r="AH9" s="647"/>
      <c r="AI9" s="647"/>
      <c r="AJ9" s="647"/>
      <c r="AK9" s="647"/>
      <c r="AL9" s="611">
        <v>0.4</v>
      </c>
      <c r="AM9" s="612"/>
      <c r="AN9" s="612"/>
      <c r="AO9" s="648"/>
      <c r="AP9" s="605" t="s">
        <v>230</v>
      </c>
      <c r="AQ9" s="606"/>
      <c r="AR9" s="606"/>
      <c r="AS9" s="606"/>
      <c r="AT9" s="606"/>
      <c r="AU9" s="606"/>
      <c r="AV9" s="606"/>
      <c r="AW9" s="606"/>
      <c r="AX9" s="606"/>
      <c r="AY9" s="606"/>
      <c r="AZ9" s="606"/>
      <c r="BA9" s="606"/>
      <c r="BB9" s="606"/>
      <c r="BC9" s="606"/>
      <c r="BD9" s="606"/>
      <c r="BE9" s="606"/>
      <c r="BF9" s="607"/>
      <c r="BG9" s="608">
        <v>2076124</v>
      </c>
      <c r="BH9" s="609"/>
      <c r="BI9" s="609"/>
      <c r="BJ9" s="609"/>
      <c r="BK9" s="609"/>
      <c r="BL9" s="609"/>
      <c r="BM9" s="609"/>
      <c r="BN9" s="610"/>
      <c r="BO9" s="646">
        <v>38.200000000000003</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2360336</v>
      </c>
      <c r="CS9" s="609"/>
      <c r="CT9" s="609"/>
      <c r="CU9" s="609"/>
      <c r="CV9" s="609"/>
      <c r="CW9" s="609"/>
      <c r="CX9" s="609"/>
      <c r="CY9" s="610"/>
      <c r="CZ9" s="646">
        <v>12.5</v>
      </c>
      <c r="DA9" s="646"/>
      <c r="DB9" s="646"/>
      <c r="DC9" s="646"/>
      <c r="DD9" s="614">
        <v>19932</v>
      </c>
      <c r="DE9" s="609"/>
      <c r="DF9" s="609"/>
      <c r="DG9" s="609"/>
      <c r="DH9" s="609"/>
      <c r="DI9" s="609"/>
      <c r="DJ9" s="609"/>
      <c r="DK9" s="609"/>
      <c r="DL9" s="609"/>
      <c r="DM9" s="609"/>
      <c r="DN9" s="609"/>
      <c r="DO9" s="609"/>
      <c r="DP9" s="610"/>
      <c r="DQ9" s="614">
        <v>1995164</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102872</v>
      </c>
      <c r="BH10" s="609"/>
      <c r="BI10" s="609"/>
      <c r="BJ10" s="609"/>
      <c r="BK10" s="609"/>
      <c r="BL10" s="609"/>
      <c r="BM10" s="609"/>
      <c r="BN10" s="610"/>
      <c r="BO10" s="646">
        <v>1.9</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25854</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15294</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937504</v>
      </c>
      <c r="S11" s="609"/>
      <c r="T11" s="609"/>
      <c r="U11" s="609"/>
      <c r="V11" s="609"/>
      <c r="W11" s="609"/>
      <c r="X11" s="609"/>
      <c r="Y11" s="610"/>
      <c r="Z11" s="611">
        <v>4.8</v>
      </c>
      <c r="AA11" s="612"/>
      <c r="AB11" s="612"/>
      <c r="AC11" s="613"/>
      <c r="AD11" s="614">
        <v>937504</v>
      </c>
      <c r="AE11" s="609"/>
      <c r="AF11" s="609"/>
      <c r="AG11" s="609"/>
      <c r="AH11" s="609"/>
      <c r="AI11" s="609"/>
      <c r="AJ11" s="609"/>
      <c r="AK11" s="610"/>
      <c r="AL11" s="611">
        <v>8.8000000000000007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77773</v>
      </c>
      <c r="BH11" s="609"/>
      <c r="BI11" s="609"/>
      <c r="BJ11" s="609"/>
      <c r="BK11" s="609"/>
      <c r="BL11" s="609"/>
      <c r="BM11" s="609"/>
      <c r="BN11" s="610"/>
      <c r="BO11" s="646">
        <v>1.4</v>
      </c>
      <c r="BP11" s="646"/>
      <c r="BQ11" s="646"/>
      <c r="BR11" s="646"/>
      <c r="BS11" s="647">
        <v>10606</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403077</v>
      </c>
      <c r="CS11" s="609"/>
      <c r="CT11" s="609"/>
      <c r="CU11" s="609"/>
      <c r="CV11" s="609"/>
      <c r="CW11" s="609"/>
      <c r="CX11" s="609"/>
      <c r="CY11" s="610"/>
      <c r="CZ11" s="646">
        <v>2.1</v>
      </c>
      <c r="DA11" s="646"/>
      <c r="DB11" s="646"/>
      <c r="DC11" s="646"/>
      <c r="DD11" s="614">
        <v>228214</v>
      </c>
      <c r="DE11" s="609"/>
      <c r="DF11" s="609"/>
      <c r="DG11" s="609"/>
      <c r="DH11" s="609"/>
      <c r="DI11" s="609"/>
      <c r="DJ11" s="609"/>
      <c r="DK11" s="609"/>
      <c r="DL11" s="609"/>
      <c r="DM11" s="609"/>
      <c r="DN11" s="609"/>
      <c r="DO11" s="609"/>
      <c r="DP11" s="610"/>
      <c r="DQ11" s="614">
        <v>197489</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2222291</v>
      </c>
      <c r="BH12" s="609"/>
      <c r="BI12" s="609"/>
      <c r="BJ12" s="609"/>
      <c r="BK12" s="609"/>
      <c r="BL12" s="609"/>
      <c r="BM12" s="609"/>
      <c r="BN12" s="610"/>
      <c r="BO12" s="646">
        <v>40.9</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408746</v>
      </c>
      <c r="CS12" s="609"/>
      <c r="CT12" s="609"/>
      <c r="CU12" s="609"/>
      <c r="CV12" s="609"/>
      <c r="CW12" s="609"/>
      <c r="CX12" s="609"/>
      <c r="CY12" s="610"/>
      <c r="CZ12" s="646">
        <v>2.2000000000000002</v>
      </c>
      <c r="DA12" s="646"/>
      <c r="DB12" s="646"/>
      <c r="DC12" s="646"/>
      <c r="DD12" s="614">
        <v>1982</v>
      </c>
      <c r="DE12" s="609"/>
      <c r="DF12" s="609"/>
      <c r="DG12" s="609"/>
      <c r="DH12" s="609"/>
      <c r="DI12" s="609"/>
      <c r="DJ12" s="609"/>
      <c r="DK12" s="609"/>
      <c r="DL12" s="609"/>
      <c r="DM12" s="609"/>
      <c r="DN12" s="609"/>
      <c r="DO12" s="609"/>
      <c r="DP12" s="610"/>
      <c r="DQ12" s="614">
        <v>296619</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2166319</v>
      </c>
      <c r="BH13" s="609"/>
      <c r="BI13" s="609"/>
      <c r="BJ13" s="609"/>
      <c r="BK13" s="609"/>
      <c r="BL13" s="609"/>
      <c r="BM13" s="609"/>
      <c r="BN13" s="610"/>
      <c r="BO13" s="646">
        <v>39.9</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1544650</v>
      </c>
      <c r="CS13" s="609"/>
      <c r="CT13" s="609"/>
      <c r="CU13" s="609"/>
      <c r="CV13" s="609"/>
      <c r="CW13" s="609"/>
      <c r="CX13" s="609"/>
      <c r="CY13" s="610"/>
      <c r="CZ13" s="646">
        <v>8.1999999999999993</v>
      </c>
      <c r="DA13" s="646"/>
      <c r="DB13" s="646"/>
      <c r="DC13" s="646"/>
      <c r="DD13" s="614">
        <v>232821</v>
      </c>
      <c r="DE13" s="609"/>
      <c r="DF13" s="609"/>
      <c r="DG13" s="609"/>
      <c r="DH13" s="609"/>
      <c r="DI13" s="609"/>
      <c r="DJ13" s="609"/>
      <c r="DK13" s="609"/>
      <c r="DL13" s="609"/>
      <c r="DM13" s="609"/>
      <c r="DN13" s="609"/>
      <c r="DO13" s="609"/>
      <c r="DP13" s="610"/>
      <c r="DQ13" s="614">
        <v>1106418</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932</v>
      </c>
      <c r="S14" s="609"/>
      <c r="T14" s="609"/>
      <c r="U14" s="609"/>
      <c r="V14" s="609"/>
      <c r="W14" s="609"/>
      <c r="X14" s="609"/>
      <c r="Y14" s="610"/>
      <c r="Z14" s="646">
        <v>0</v>
      </c>
      <c r="AA14" s="646"/>
      <c r="AB14" s="646"/>
      <c r="AC14" s="646"/>
      <c r="AD14" s="647">
        <v>932</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123620</v>
      </c>
      <c r="BH14" s="609"/>
      <c r="BI14" s="609"/>
      <c r="BJ14" s="609"/>
      <c r="BK14" s="609"/>
      <c r="BL14" s="609"/>
      <c r="BM14" s="609"/>
      <c r="BN14" s="610"/>
      <c r="BO14" s="646">
        <v>2.2999999999999998</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975843</v>
      </c>
      <c r="CS14" s="609"/>
      <c r="CT14" s="609"/>
      <c r="CU14" s="609"/>
      <c r="CV14" s="609"/>
      <c r="CW14" s="609"/>
      <c r="CX14" s="609"/>
      <c r="CY14" s="610"/>
      <c r="CZ14" s="646">
        <v>5.2</v>
      </c>
      <c r="DA14" s="646"/>
      <c r="DB14" s="646"/>
      <c r="DC14" s="646"/>
      <c r="DD14" s="614">
        <v>115924</v>
      </c>
      <c r="DE14" s="609"/>
      <c r="DF14" s="609"/>
      <c r="DG14" s="609"/>
      <c r="DH14" s="609"/>
      <c r="DI14" s="609"/>
      <c r="DJ14" s="609"/>
      <c r="DK14" s="609"/>
      <c r="DL14" s="609"/>
      <c r="DM14" s="609"/>
      <c r="DN14" s="609"/>
      <c r="DO14" s="609"/>
      <c r="DP14" s="610"/>
      <c r="DQ14" s="614">
        <v>814965</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325047</v>
      </c>
      <c r="BH15" s="609"/>
      <c r="BI15" s="609"/>
      <c r="BJ15" s="609"/>
      <c r="BK15" s="609"/>
      <c r="BL15" s="609"/>
      <c r="BM15" s="609"/>
      <c r="BN15" s="610"/>
      <c r="BO15" s="646">
        <v>6</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1090147</v>
      </c>
      <c r="CS15" s="609"/>
      <c r="CT15" s="609"/>
      <c r="CU15" s="609"/>
      <c r="CV15" s="609"/>
      <c r="CW15" s="609"/>
      <c r="CX15" s="609"/>
      <c r="CY15" s="610"/>
      <c r="CZ15" s="646">
        <v>5.8</v>
      </c>
      <c r="DA15" s="646"/>
      <c r="DB15" s="646"/>
      <c r="DC15" s="646"/>
      <c r="DD15" s="614">
        <v>24608</v>
      </c>
      <c r="DE15" s="609"/>
      <c r="DF15" s="609"/>
      <c r="DG15" s="609"/>
      <c r="DH15" s="609"/>
      <c r="DI15" s="609"/>
      <c r="DJ15" s="609"/>
      <c r="DK15" s="609"/>
      <c r="DL15" s="609"/>
      <c r="DM15" s="609"/>
      <c r="DN15" s="609"/>
      <c r="DO15" s="609"/>
      <c r="DP15" s="610"/>
      <c r="DQ15" s="614">
        <v>859354</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28905</v>
      </c>
      <c r="S16" s="609"/>
      <c r="T16" s="609"/>
      <c r="U16" s="609"/>
      <c r="V16" s="609"/>
      <c r="W16" s="609"/>
      <c r="X16" s="609"/>
      <c r="Y16" s="610"/>
      <c r="Z16" s="646">
        <v>0.1</v>
      </c>
      <c r="AA16" s="646"/>
      <c r="AB16" s="646"/>
      <c r="AC16" s="646"/>
      <c r="AD16" s="647">
        <v>28905</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7894</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7894</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85341</v>
      </c>
      <c r="S17" s="609"/>
      <c r="T17" s="609"/>
      <c r="U17" s="609"/>
      <c r="V17" s="609"/>
      <c r="W17" s="609"/>
      <c r="X17" s="609"/>
      <c r="Y17" s="610"/>
      <c r="Z17" s="646">
        <v>0.4</v>
      </c>
      <c r="AA17" s="646"/>
      <c r="AB17" s="646"/>
      <c r="AC17" s="646"/>
      <c r="AD17" s="647">
        <v>85341</v>
      </c>
      <c r="AE17" s="647"/>
      <c r="AF17" s="647"/>
      <c r="AG17" s="647"/>
      <c r="AH17" s="647"/>
      <c r="AI17" s="647"/>
      <c r="AJ17" s="647"/>
      <c r="AK17" s="647"/>
      <c r="AL17" s="611">
        <v>0.8</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2119878</v>
      </c>
      <c r="CS17" s="609"/>
      <c r="CT17" s="609"/>
      <c r="CU17" s="609"/>
      <c r="CV17" s="609"/>
      <c r="CW17" s="609"/>
      <c r="CX17" s="609"/>
      <c r="CY17" s="610"/>
      <c r="CZ17" s="646">
        <v>11.2</v>
      </c>
      <c r="DA17" s="646"/>
      <c r="DB17" s="646"/>
      <c r="DC17" s="646"/>
      <c r="DD17" s="614" t="s">
        <v>122</v>
      </c>
      <c r="DE17" s="609"/>
      <c r="DF17" s="609"/>
      <c r="DG17" s="609"/>
      <c r="DH17" s="609"/>
      <c r="DI17" s="609"/>
      <c r="DJ17" s="609"/>
      <c r="DK17" s="609"/>
      <c r="DL17" s="609"/>
      <c r="DM17" s="609"/>
      <c r="DN17" s="609"/>
      <c r="DO17" s="609"/>
      <c r="DP17" s="610"/>
      <c r="DQ17" s="614">
        <v>2099581</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26566</v>
      </c>
      <c r="S18" s="609"/>
      <c r="T18" s="609"/>
      <c r="U18" s="609"/>
      <c r="V18" s="609"/>
      <c r="W18" s="609"/>
      <c r="X18" s="609"/>
      <c r="Y18" s="610"/>
      <c r="Z18" s="646">
        <v>0.1</v>
      </c>
      <c r="AA18" s="646"/>
      <c r="AB18" s="646"/>
      <c r="AC18" s="646"/>
      <c r="AD18" s="647">
        <v>26566</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25463</v>
      </c>
      <c r="S19" s="609"/>
      <c r="T19" s="609"/>
      <c r="U19" s="609"/>
      <c r="V19" s="609"/>
      <c r="W19" s="609"/>
      <c r="X19" s="609"/>
      <c r="Y19" s="610"/>
      <c r="Z19" s="646">
        <v>0.1</v>
      </c>
      <c r="AA19" s="646"/>
      <c r="AB19" s="646"/>
      <c r="AC19" s="646"/>
      <c r="AD19" s="647">
        <v>25463</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431426</v>
      </c>
      <c r="BH19" s="609"/>
      <c r="BI19" s="609"/>
      <c r="BJ19" s="609"/>
      <c r="BK19" s="609"/>
      <c r="BL19" s="609"/>
      <c r="BM19" s="609"/>
      <c r="BN19" s="610"/>
      <c r="BO19" s="646">
        <v>7.9</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1103</v>
      </c>
      <c r="S20" s="609"/>
      <c r="T20" s="609"/>
      <c r="U20" s="609"/>
      <c r="V20" s="609"/>
      <c r="W20" s="609"/>
      <c r="X20" s="609"/>
      <c r="Y20" s="610"/>
      <c r="Z20" s="646">
        <v>0</v>
      </c>
      <c r="AA20" s="646"/>
      <c r="AB20" s="646"/>
      <c r="AC20" s="646"/>
      <c r="AD20" s="647">
        <v>1103</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431426</v>
      </c>
      <c r="BH20" s="609"/>
      <c r="BI20" s="609"/>
      <c r="BJ20" s="609"/>
      <c r="BK20" s="609"/>
      <c r="BL20" s="609"/>
      <c r="BM20" s="609"/>
      <c r="BN20" s="610"/>
      <c r="BO20" s="646">
        <v>7.9</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18926204</v>
      </c>
      <c r="CS20" s="609"/>
      <c r="CT20" s="609"/>
      <c r="CU20" s="609"/>
      <c r="CV20" s="609"/>
      <c r="CW20" s="609"/>
      <c r="CX20" s="609"/>
      <c r="CY20" s="610"/>
      <c r="CZ20" s="646">
        <v>100</v>
      </c>
      <c r="DA20" s="646"/>
      <c r="DB20" s="646"/>
      <c r="DC20" s="646"/>
      <c r="DD20" s="614">
        <v>708255</v>
      </c>
      <c r="DE20" s="609"/>
      <c r="DF20" s="609"/>
      <c r="DG20" s="609"/>
      <c r="DH20" s="609"/>
      <c r="DI20" s="609"/>
      <c r="DJ20" s="609"/>
      <c r="DK20" s="609"/>
      <c r="DL20" s="609"/>
      <c r="DM20" s="609"/>
      <c r="DN20" s="609"/>
      <c r="DO20" s="609"/>
      <c r="DP20" s="610"/>
      <c r="DQ20" s="614">
        <v>13627915</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5271559</v>
      </c>
      <c r="S21" s="609"/>
      <c r="T21" s="609"/>
      <c r="U21" s="609"/>
      <c r="V21" s="609"/>
      <c r="W21" s="609"/>
      <c r="X21" s="609"/>
      <c r="Y21" s="610"/>
      <c r="Z21" s="646">
        <v>27.2</v>
      </c>
      <c r="AA21" s="646"/>
      <c r="AB21" s="646"/>
      <c r="AC21" s="646"/>
      <c r="AD21" s="647">
        <v>4252270</v>
      </c>
      <c r="AE21" s="647"/>
      <c r="AF21" s="647"/>
      <c r="AG21" s="647"/>
      <c r="AH21" s="647"/>
      <c r="AI21" s="647"/>
      <c r="AJ21" s="647"/>
      <c r="AK21" s="647"/>
      <c r="AL21" s="611">
        <v>40</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30287</v>
      </c>
      <c r="BH21" s="609"/>
      <c r="BI21" s="609"/>
      <c r="BJ21" s="609"/>
      <c r="BK21" s="609"/>
      <c r="BL21" s="609"/>
      <c r="BM21" s="609"/>
      <c r="BN21" s="610"/>
      <c r="BO21" s="646">
        <v>0.6</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4252270</v>
      </c>
      <c r="S22" s="609"/>
      <c r="T22" s="609"/>
      <c r="U22" s="609"/>
      <c r="V22" s="609"/>
      <c r="W22" s="609"/>
      <c r="X22" s="609"/>
      <c r="Y22" s="610"/>
      <c r="Z22" s="646">
        <v>22</v>
      </c>
      <c r="AA22" s="646"/>
      <c r="AB22" s="646"/>
      <c r="AC22" s="646"/>
      <c r="AD22" s="647">
        <v>4252270</v>
      </c>
      <c r="AE22" s="647"/>
      <c r="AF22" s="647"/>
      <c r="AG22" s="647"/>
      <c r="AH22" s="647"/>
      <c r="AI22" s="647"/>
      <c r="AJ22" s="647"/>
      <c r="AK22" s="647"/>
      <c r="AL22" s="611">
        <v>40</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1019289</v>
      </c>
      <c r="S23" s="609"/>
      <c r="T23" s="609"/>
      <c r="U23" s="609"/>
      <c r="V23" s="609"/>
      <c r="W23" s="609"/>
      <c r="X23" s="609"/>
      <c r="Y23" s="610"/>
      <c r="Z23" s="646">
        <v>5.3</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401139</v>
      </c>
      <c r="BH23" s="609"/>
      <c r="BI23" s="609"/>
      <c r="BJ23" s="609"/>
      <c r="BK23" s="609"/>
      <c r="BL23" s="609"/>
      <c r="BM23" s="609"/>
      <c r="BN23" s="610"/>
      <c r="BO23" s="646">
        <v>7.4</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9506675</v>
      </c>
      <c r="CS24" s="664"/>
      <c r="CT24" s="664"/>
      <c r="CU24" s="664"/>
      <c r="CV24" s="664"/>
      <c r="CW24" s="664"/>
      <c r="CX24" s="664"/>
      <c r="CY24" s="689"/>
      <c r="CZ24" s="690">
        <v>50.2</v>
      </c>
      <c r="DA24" s="672"/>
      <c r="DB24" s="672"/>
      <c r="DC24" s="692"/>
      <c r="DD24" s="688">
        <v>6418597</v>
      </c>
      <c r="DE24" s="664"/>
      <c r="DF24" s="664"/>
      <c r="DG24" s="664"/>
      <c r="DH24" s="664"/>
      <c r="DI24" s="664"/>
      <c r="DJ24" s="664"/>
      <c r="DK24" s="689"/>
      <c r="DL24" s="688">
        <v>5728951</v>
      </c>
      <c r="DM24" s="664"/>
      <c r="DN24" s="664"/>
      <c r="DO24" s="664"/>
      <c r="DP24" s="664"/>
      <c r="DQ24" s="664"/>
      <c r="DR24" s="664"/>
      <c r="DS24" s="664"/>
      <c r="DT24" s="664"/>
      <c r="DU24" s="664"/>
      <c r="DV24" s="689"/>
      <c r="DW24" s="690">
        <v>53.4</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11986975</v>
      </c>
      <c r="S25" s="609"/>
      <c r="T25" s="609"/>
      <c r="U25" s="609"/>
      <c r="V25" s="609"/>
      <c r="W25" s="609"/>
      <c r="X25" s="609"/>
      <c r="Y25" s="610"/>
      <c r="Z25" s="646">
        <v>61.9</v>
      </c>
      <c r="AA25" s="646"/>
      <c r="AB25" s="646"/>
      <c r="AC25" s="646"/>
      <c r="AD25" s="647">
        <v>10566546</v>
      </c>
      <c r="AE25" s="647"/>
      <c r="AF25" s="647"/>
      <c r="AG25" s="647"/>
      <c r="AH25" s="647"/>
      <c r="AI25" s="647"/>
      <c r="AJ25" s="647"/>
      <c r="AK25" s="647"/>
      <c r="AL25" s="611">
        <v>99.4</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2878132</v>
      </c>
      <c r="CS25" s="621"/>
      <c r="CT25" s="621"/>
      <c r="CU25" s="621"/>
      <c r="CV25" s="621"/>
      <c r="CW25" s="621"/>
      <c r="CX25" s="621"/>
      <c r="CY25" s="622"/>
      <c r="CZ25" s="611">
        <v>15.2</v>
      </c>
      <c r="DA25" s="623"/>
      <c r="DB25" s="623"/>
      <c r="DC25" s="624"/>
      <c r="DD25" s="614">
        <v>2756977</v>
      </c>
      <c r="DE25" s="621"/>
      <c r="DF25" s="621"/>
      <c r="DG25" s="621"/>
      <c r="DH25" s="621"/>
      <c r="DI25" s="621"/>
      <c r="DJ25" s="621"/>
      <c r="DK25" s="622"/>
      <c r="DL25" s="614">
        <v>2605560</v>
      </c>
      <c r="DM25" s="621"/>
      <c r="DN25" s="621"/>
      <c r="DO25" s="621"/>
      <c r="DP25" s="621"/>
      <c r="DQ25" s="621"/>
      <c r="DR25" s="621"/>
      <c r="DS25" s="621"/>
      <c r="DT25" s="621"/>
      <c r="DU25" s="621"/>
      <c r="DV25" s="622"/>
      <c r="DW25" s="611">
        <v>24.3</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5072</v>
      </c>
      <c r="S26" s="609"/>
      <c r="T26" s="609"/>
      <c r="U26" s="609"/>
      <c r="V26" s="609"/>
      <c r="W26" s="609"/>
      <c r="X26" s="609"/>
      <c r="Y26" s="610"/>
      <c r="Z26" s="646">
        <v>0</v>
      </c>
      <c r="AA26" s="646"/>
      <c r="AB26" s="646"/>
      <c r="AC26" s="646"/>
      <c r="AD26" s="647">
        <v>5072</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1860632</v>
      </c>
      <c r="CS26" s="609"/>
      <c r="CT26" s="609"/>
      <c r="CU26" s="609"/>
      <c r="CV26" s="609"/>
      <c r="CW26" s="609"/>
      <c r="CX26" s="609"/>
      <c r="CY26" s="610"/>
      <c r="CZ26" s="611">
        <v>9.8000000000000007</v>
      </c>
      <c r="DA26" s="623"/>
      <c r="DB26" s="623"/>
      <c r="DC26" s="624"/>
      <c r="DD26" s="614">
        <v>1803676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44037</v>
      </c>
      <c r="S27" s="609"/>
      <c r="T27" s="609"/>
      <c r="U27" s="609"/>
      <c r="V27" s="609"/>
      <c r="W27" s="609"/>
      <c r="X27" s="609"/>
      <c r="Y27" s="610"/>
      <c r="Z27" s="646">
        <v>0.2</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5431833</v>
      </c>
      <c r="BH27" s="609"/>
      <c r="BI27" s="609"/>
      <c r="BJ27" s="609"/>
      <c r="BK27" s="609"/>
      <c r="BL27" s="609"/>
      <c r="BM27" s="609"/>
      <c r="BN27" s="610"/>
      <c r="BO27" s="646">
        <v>100</v>
      </c>
      <c r="BP27" s="646"/>
      <c r="BQ27" s="646"/>
      <c r="BR27" s="646"/>
      <c r="BS27" s="647">
        <v>10606</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4508665</v>
      </c>
      <c r="CS27" s="621"/>
      <c r="CT27" s="621"/>
      <c r="CU27" s="621"/>
      <c r="CV27" s="621"/>
      <c r="CW27" s="621"/>
      <c r="CX27" s="621"/>
      <c r="CY27" s="622"/>
      <c r="CZ27" s="611">
        <v>23.8</v>
      </c>
      <c r="DA27" s="623"/>
      <c r="DB27" s="623"/>
      <c r="DC27" s="624"/>
      <c r="DD27" s="614">
        <v>1562039</v>
      </c>
      <c r="DE27" s="621"/>
      <c r="DF27" s="621"/>
      <c r="DG27" s="621"/>
      <c r="DH27" s="621"/>
      <c r="DI27" s="621"/>
      <c r="DJ27" s="621"/>
      <c r="DK27" s="622"/>
      <c r="DL27" s="614">
        <v>1023810</v>
      </c>
      <c r="DM27" s="621"/>
      <c r="DN27" s="621"/>
      <c r="DO27" s="621"/>
      <c r="DP27" s="621"/>
      <c r="DQ27" s="621"/>
      <c r="DR27" s="621"/>
      <c r="DS27" s="621"/>
      <c r="DT27" s="621"/>
      <c r="DU27" s="621"/>
      <c r="DV27" s="622"/>
      <c r="DW27" s="611">
        <v>9.5</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43212</v>
      </c>
      <c r="S28" s="609"/>
      <c r="T28" s="609"/>
      <c r="U28" s="609"/>
      <c r="V28" s="609"/>
      <c r="W28" s="609"/>
      <c r="X28" s="609"/>
      <c r="Y28" s="610"/>
      <c r="Z28" s="646">
        <v>0.2</v>
      </c>
      <c r="AA28" s="646"/>
      <c r="AB28" s="646"/>
      <c r="AC28" s="646"/>
      <c r="AD28" s="647">
        <v>25307</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2119878</v>
      </c>
      <c r="CS28" s="609"/>
      <c r="CT28" s="609"/>
      <c r="CU28" s="609"/>
      <c r="CV28" s="609"/>
      <c r="CW28" s="609"/>
      <c r="CX28" s="609"/>
      <c r="CY28" s="610"/>
      <c r="CZ28" s="611">
        <v>11.2</v>
      </c>
      <c r="DA28" s="623"/>
      <c r="DB28" s="623"/>
      <c r="DC28" s="624"/>
      <c r="DD28" s="614">
        <v>2099581</v>
      </c>
      <c r="DE28" s="609"/>
      <c r="DF28" s="609"/>
      <c r="DG28" s="609"/>
      <c r="DH28" s="609"/>
      <c r="DI28" s="609"/>
      <c r="DJ28" s="609"/>
      <c r="DK28" s="610"/>
      <c r="DL28" s="614">
        <v>2099581</v>
      </c>
      <c r="DM28" s="609"/>
      <c r="DN28" s="609"/>
      <c r="DO28" s="609"/>
      <c r="DP28" s="609"/>
      <c r="DQ28" s="609"/>
      <c r="DR28" s="609"/>
      <c r="DS28" s="609"/>
      <c r="DT28" s="609"/>
      <c r="DU28" s="609"/>
      <c r="DV28" s="610"/>
      <c r="DW28" s="611">
        <v>19.600000000000001</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101215</v>
      </c>
      <c r="S29" s="609"/>
      <c r="T29" s="609"/>
      <c r="U29" s="609"/>
      <c r="V29" s="609"/>
      <c r="W29" s="609"/>
      <c r="X29" s="609"/>
      <c r="Y29" s="610"/>
      <c r="Z29" s="646">
        <v>0.5</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2119878</v>
      </c>
      <c r="CS29" s="621"/>
      <c r="CT29" s="621"/>
      <c r="CU29" s="621"/>
      <c r="CV29" s="621"/>
      <c r="CW29" s="621"/>
      <c r="CX29" s="621"/>
      <c r="CY29" s="622"/>
      <c r="CZ29" s="611">
        <v>11.2</v>
      </c>
      <c r="DA29" s="623"/>
      <c r="DB29" s="623"/>
      <c r="DC29" s="624"/>
      <c r="DD29" s="614">
        <v>2099581</v>
      </c>
      <c r="DE29" s="621"/>
      <c r="DF29" s="621"/>
      <c r="DG29" s="621"/>
      <c r="DH29" s="621"/>
      <c r="DI29" s="621"/>
      <c r="DJ29" s="621"/>
      <c r="DK29" s="622"/>
      <c r="DL29" s="614">
        <v>2099581</v>
      </c>
      <c r="DM29" s="621"/>
      <c r="DN29" s="621"/>
      <c r="DO29" s="621"/>
      <c r="DP29" s="621"/>
      <c r="DQ29" s="621"/>
      <c r="DR29" s="621"/>
      <c r="DS29" s="621"/>
      <c r="DT29" s="621"/>
      <c r="DU29" s="621"/>
      <c r="DV29" s="622"/>
      <c r="DW29" s="611">
        <v>19.600000000000001</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3332613</v>
      </c>
      <c r="S30" s="609"/>
      <c r="T30" s="609"/>
      <c r="U30" s="609"/>
      <c r="V30" s="609"/>
      <c r="W30" s="609"/>
      <c r="X30" s="609"/>
      <c r="Y30" s="610"/>
      <c r="Z30" s="646">
        <v>17.2</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2055126</v>
      </c>
      <c r="CS30" s="609"/>
      <c r="CT30" s="609"/>
      <c r="CU30" s="609"/>
      <c r="CV30" s="609"/>
      <c r="CW30" s="609"/>
      <c r="CX30" s="609"/>
      <c r="CY30" s="610"/>
      <c r="CZ30" s="611">
        <v>10.9</v>
      </c>
      <c r="DA30" s="623"/>
      <c r="DB30" s="623"/>
      <c r="DC30" s="624"/>
      <c r="DD30" s="614">
        <v>2034829</v>
      </c>
      <c r="DE30" s="609"/>
      <c r="DF30" s="609"/>
      <c r="DG30" s="609"/>
      <c r="DH30" s="609"/>
      <c r="DI30" s="609"/>
      <c r="DJ30" s="609"/>
      <c r="DK30" s="610"/>
      <c r="DL30" s="614">
        <v>2034829</v>
      </c>
      <c r="DM30" s="609"/>
      <c r="DN30" s="609"/>
      <c r="DO30" s="609"/>
      <c r="DP30" s="609"/>
      <c r="DQ30" s="609"/>
      <c r="DR30" s="609"/>
      <c r="DS30" s="609"/>
      <c r="DT30" s="609"/>
      <c r="DU30" s="609"/>
      <c r="DV30" s="610"/>
      <c r="DW30" s="611">
        <v>19</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97.9</v>
      </c>
      <c r="BH31" s="671"/>
      <c r="BI31" s="671"/>
      <c r="BJ31" s="671"/>
      <c r="BK31" s="671"/>
      <c r="BL31" s="671"/>
      <c r="BM31" s="672">
        <v>91.5</v>
      </c>
      <c r="BN31" s="671"/>
      <c r="BO31" s="671"/>
      <c r="BP31" s="671"/>
      <c r="BQ31" s="673"/>
      <c r="BR31" s="670">
        <v>98.1</v>
      </c>
      <c r="BS31" s="671"/>
      <c r="BT31" s="671"/>
      <c r="BU31" s="671"/>
      <c r="BV31" s="671"/>
      <c r="BW31" s="671"/>
      <c r="BX31" s="672">
        <v>91.8</v>
      </c>
      <c r="BY31" s="671"/>
      <c r="BZ31" s="671"/>
      <c r="CA31" s="671"/>
      <c r="CB31" s="673"/>
      <c r="CD31" s="629"/>
      <c r="CE31" s="630"/>
      <c r="CF31" s="605" t="s">
        <v>300</v>
      </c>
      <c r="CG31" s="606"/>
      <c r="CH31" s="606"/>
      <c r="CI31" s="606"/>
      <c r="CJ31" s="606"/>
      <c r="CK31" s="606"/>
      <c r="CL31" s="606"/>
      <c r="CM31" s="606"/>
      <c r="CN31" s="606"/>
      <c r="CO31" s="606"/>
      <c r="CP31" s="606"/>
      <c r="CQ31" s="607"/>
      <c r="CR31" s="608">
        <v>64752</v>
      </c>
      <c r="CS31" s="621"/>
      <c r="CT31" s="621"/>
      <c r="CU31" s="621"/>
      <c r="CV31" s="621"/>
      <c r="CW31" s="621"/>
      <c r="CX31" s="621"/>
      <c r="CY31" s="622"/>
      <c r="CZ31" s="611">
        <v>0.3</v>
      </c>
      <c r="DA31" s="623"/>
      <c r="DB31" s="623"/>
      <c r="DC31" s="624"/>
      <c r="DD31" s="614">
        <v>64752</v>
      </c>
      <c r="DE31" s="621"/>
      <c r="DF31" s="621"/>
      <c r="DG31" s="621"/>
      <c r="DH31" s="621"/>
      <c r="DI31" s="621"/>
      <c r="DJ31" s="621"/>
      <c r="DK31" s="622"/>
      <c r="DL31" s="614">
        <v>64752</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1086426</v>
      </c>
      <c r="S32" s="609"/>
      <c r="T32" s="609"/>
      <c r="U32" s="609"/>
      <c r="V32" s="609"/>
      <c r="W32" s="609"/>
      <c r="X32" s="609"/>
      <c r="Y32" s="610"/>
      <c r="Z32" s="646">
        <v>5.6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97.7</v>
      </c>
      <c r="BH32" s="621"/>
      <c r="BI32" s="621"/>
      <c r="BJ32" s="621"/>
      <c r="BK32" s="621"/>
      <c r="BL32" s="621"/>
      <c r="BM32" s="612">
        <v>93.9</v>
      </c>
      <c r="BN32" s="621"/>
      <c r="BO32" s="621"/>
      <c r="BP32" s="621"/>
      <c r="BQ32" s="644"/>
      <c r="BR32" s="674">
        <v>98</v>
      </c>
      <c r="BS32" s="621"/>
      <c r="BT32" s="621"/>
      <c r="BU32" s="621"/>
      <c r="BV32" s="621"/>
      <c r="BW32" s="621"/>
      <c r="BX32" s="612">
        <v>94.2</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316230</v>
      </c>
      <c r="S33" s="609"/>
      <c r="T33" s="609"/>
      <c r="U33" s="609"/>
      <c r="V33" s="609"/>
      <c r="W33" s="609"/>
      <c r="X33" s="609"/>
      <c r="Y33" s="610"/>
      <c r="Z33" s="646">
        <v>1.6</v>
      </c>
      <c r="AA33" s="646"/>
      <c r="AB33" s="646"/>
      <c r="AC33" s="646"/>
      <c r="AD33" s="647">
        <v>31087</v>
      </c>
      <c r="AE33" s="647"/>
      <c r="AF33" s="647"/>
      <c r="AG33" s="647"/>
      <c r="AH33" s="647"/>
      <c r="AI33" s="647"/>
      <c r="AJ33" s="647"/>
      <c r="AK33" s="647"/>
      <c r="AL33" s="611">
        <v>0.3</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97.9</v>
      </c>
      <c r="BH33" s="593"/>
      <c r="BI33" s="593"/>
      <c r="BJ33" s="593"/>
      <c r="BK33" s="593"/>
      <c r="BL33" s="593"/>
      <c r="BM33" s="639">
        <v>88.4</v>
      </c>
      <c r="BN33" s="593"/>
      <c r="BO33" s="593"/>
      <c r="BP33" s="593"/>
      <c r="BQ33" s="656"/>
      <c r="BR33" s="669">
        <v>97.9</v>
      </c>
      <c r="BS33" s="593"/>
      <c r="BT33" s="593"/>
      <c r="BU33" s="593"/>
      <c r="BV33" s="593"/>
      <c r="BW33" s="593"/>
      <c r="BX33" s="639">
        <v>88.7</v>
      </c>
      <c r="BY33" s="593"/>
      <c r="BZ33" s="593"/>
      <c r="CA33" s="593"/>
      <c r="CB33" s="656"/>
      <c r="CD33" s="605" t="s">
        <v>307</v>
      </c>
      <c r="CE33" s="606"/>
      <c r="CF33" s="606"/>
      <c r="CG33" s="606"/>
      <c r="CH33" s="606"/>
      <c r="CI33" s="606"/>
      <c r="CJ33" s="606"/>
      <c r="CK33" s="606"/>
      <c r="CL33" s="606"/>
      <c r="CM33" s="606"/>
      <c r="CN33" s="606"/>
      <c r="CO33" s="606"/>
      <c r="CP33" s="606"/>
      <c r="CQ33" s="607"/>
      <c r="CR33" s="608">
        <v>8703380</v>
      </c>
      <c r="CS33" s="621"/>
      <c r="CT33" s="621"/>
      <c r="CU33" s="621"/>
      <c r="CV33" s="621"/>
      <c r="CW33" s="621"/>
      <c r="CX33" s="621"/>
      <c r="CY33" s="622"/>
      <c r="CZ33" s="611">
        <v>46</v>
      </c>
      <c r="DA33" s="623"/>
      <c r="DB33" s="623"/>
      <c r="DC33" s="624"/>
      <c r="DD33" s="614">
        <v>7065761</v>
      </c>
      <c r="DE33" s="621"/>
      <c r="DF33" s="621"/>
      <c r="DG33" s="621"/>
      <c r="DH33" s="621"/>
      <c r="DI33" s="621"/>
      <c r="DJ33" s="621"/>
      <c r="DK33" s="622"/>
      <c r="DL33" s="614">
        <v>5039762</v>
      </c>
      <c r="DM33" s="621"/>
      <c r="DN33" s="621"/>
      <c r="DO33" s="621"/>
      <c r="DP33" s="621"/>
      <c r="DQ33" s="621"/>
      <c r="DR33" s="621"/>
      <c r="DS33" s="621"/>
      <c r="DT33" s="621"/>
      <c r="DU33" s="621"/>
      <c r="DV33" s="622"/>
      <c r="DW33" s="611">
        <v>47</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943370</v>
      </c>
      <c r="S34" s="609"/>
      <c r="T34" s="609"/>
      <c r="U34" s="609"/>
      <c r="V34" s="609"/>
      <c r="W34" s="609"/>
      <c r="X34" s="609"/>
      <c r="Y34" s="610"/>
      <c r="Z34" s="646">
        <v>4.9000000000000004</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2874786</v>
      </c>
      <c r="CS34" s="609"/>
      <c r="CT34" s="609"/>
      <c r="CU34" s="609"/>
      <c r="CV34" s="609"/>
      <c r="CW34" s="609"/>
      <c r="CX34" s="609"/>
      <c r="CY34" s="610"/>
      <c r="CZ34" s="611">
        <v>15.2</v>
      </c>
      <c r="DA34" s="623"/>
      <c r="DB34" s="623"/>
      <c r="DC34" s="624"/>
      <c r="DD34" s="614">
        <v>2264421</v>
      </c>
      <c r="DE34" s="609"/>
      <c r="DF34" s="609"/>
      <c r="DG34" s="609"/>
      <c r="DH34" s="609"/>
      <c r="DI34" s="609"/>
      <c r="DJ34" s="609"/>
      <c r="DK34" s="610"/>
      <c r="DL34" s="614">
        <v>1418944</v>
      </c>
      <c r="DM34" s="609"/>
      <c r="DN34" s="609"/>
      <c r="DO34" s="609"/>
      <c r="DP34" s="609"/>
      <c r="DQ34" s="609"/>
      <c r="DR34" s="609"/>
      <c r="DS34" s="609"/>
      <c r="DT34" s="609"/>
      <c r="DU34" s="609"/>
      <c r="DV34" s="610"/>
      <c r="DW34" s="611">
        <v>13.2</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426118</v>
      </c>
      <c r="S35" s="609"/>
      <c r="T35" s="609"/>
      <c r="U35" s="609"/>
      <c r="V35" s="609"/>
      <c r="W35" s="609"/>
      <c r="X35" s="609"/>
      <c r="Y35" s="610"/>
      <c r="Z35" s="646">
        <v>2.2000000000000002</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129897</v>
      </c>
      <c r="CS35" s="621"/>
      <c r="CT35" s="621"/>
      <c r="CU35" s="621"/>
      <c r="CV35" s="621"/>
      <c r="CW35" s="621"/>
      <c r="CX35" s="621"/>
      <c r="CY35" s="622"/>
      <c r="CZ35" s="611">
        <v>0.7</v>
      </c>
      <c r="DA35" s="623"/>
      <c r="DB35" s="623"/>
      <c r="DC35" s="624"/>
      <c r="DD35" s="614">
        <v>75572</v>
      </c>
      <c r="DE35" s="621"/>
      <c r="DF35" s="621"/>
      <c r="DG35" s="621"/>
      <c r="DH35" s="621"/>
      <c r="DI35" s="621"/>
      <c r="DJ35" s="621"/>
      <c r="DK35" s="622"/>
      <c r="DL35" s="614">
        <v>75572</v>
      </c>
      <c r="DM35" s="621"/>
      <c r="DN35" s="621"/>
      <c r="DO35" s="621"/>
      <c r="DP35" s="621"/>
      <c r="DQ35" s="621"/>
      <c r="DR35" s="621"/>
      <c r="DS35" s="621"/>
      <c r="DT35" s="621"/>
      <c r="DU35" s="621"/>
      <c r="DV35" s="622"/>
      <c r="DW35" s="611">
        <v>0.7</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398075</v>
      </c>
      <c r="S36" s="609"/>
      <c r="T36" s="609"/>
      <c r="U36" s="609"/>
      <c r="V36" s="609"/>
      <c r="W36" s="609"/>
      <c r="X36" s="609"/>
      <c r="Y36" s="610"/>
      <c r="Z36" s="646">
        <v>2.1</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3417564</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1298</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2807516</v>
      </c>
      <c r="CS36" s="609"/>
      <c r="CT36" s="609"/>
      <c r="CU36" s="609"/>
      <c r="CV36" s="609"/>
      <c r="CW36" s="609"/>
      <c r="CX36" s="609"/>
      <c r="CY36" s="610"/>
      <c r="CZ36" s="611">
        <v>14.8</v>
      </c>
      <c r="DA36" s="623"/>
      <c r="DB36" s="623"/>
      <c r="DC36" s="624"/>
      <c r="DD36" s="614">
        <v>2669864</v>
      </c>
      <c r="DE36" s="609"/>
      <c r="DF36" s="609"/>
      <c r="DG36" s="609"/>
      <c r="DH36" s="609"/>
      <c r="DI36" s="609"/>
      <c r="DJ36" s="609"/>
      <c r="DK36" s="610"/>
      <c r="DL36" s="614">
        <v>1856581</v>
      </c>
      <c r="DM36" s="609"/>
      <c r="DN36" s="609"/>
      <c r="DO36" s="609"/>
      <c r="DP36" s="609"/>
      <c r="DQ36" s="609"/>
      <c r="DR36" s="609"/>
      <c r="DS36" s="609"/>
      <c r="DT36" s="609"/>
      <c r="DU36" s="609"/>
      <c r="DV36" s="610"/>
      <c r="DW36" s="611">
        <v>17.3</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131414</v>
      </c>
      <c r="S37" s="609"/>
      <c r="T37" s="609"/>
      <c r="U37" s="609"/>
      <c r="V37" s="609"/>
      <c r="W37" s="609"/>
      <c r="X37" s="609"/>
      <c r="Y37" s="610"/>
      <c r="Z37" s="646">
        <v>0.7</v>
      </c>
      <c r="AA37" s="646"/>
      <c r="AB37" s="646"/>
      <c r="AC37" s="646"/>
      <c r="AD37" s="647">
        <v>26</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685670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-78263</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4051</v>
      </c>
      <c r="CS37" s="621"/>
      <c r="CT37" s="621"/>
      <c r="CU37" s="621"/>
      <c r="CV37" s="621"/>
      <c r="CW37" s="621"/>
      <c r="CX37" s="621"/>
      <c r="CY37" s="622"/>
      <c r="CZ37" s="611">
        <v>0</v>
      </c>
      <c r="DA37" s="623"/>
      <c r="DB37" s="623"/>
      <c r="DC37" s="624"/>
      <c r="DD37" s="614">
        <v>4051</v>
      </c>
      <c r="DE37" s="621"/>
      <c r="DF37" s="621"/>
      <c r="DG37" s="621"/>
      <c r="DH37" s="621"/>
      <c r="DI37" s="621"/>
      <c r="DJ37" s="621"/>
      <c r="DK37" s="622"/>
      <c r="DL37" s="614">
        <v>4051</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537616</v>
      </c>
      <c r="S38" s="609"/>
      <c r="T38" s="609"/>
      <c r="U38" s="609"/>
      <c r="V38" s="609"/>
      <c r="W38" s="609"/>
      <c r="X38" s="609"/>
      <c r="Y38" s="610"/>
      <c r="Z38" s="646">
        <v>2.8</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431162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6767</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2126192</v>
      </c>
      <c r="CS38" s="609"/>
      <c r="CT38" s="609"/>
      <c r="CU38" s="609"/>
      <c r="CV38" s="609"/>
      <c r="CW38" s="609"/>
      <c r="CX38" s="609"/>
      <c r="CY38" s="610"/>
      <c r="CZ38" s="611">
        <v>11.2</v>
      </c>
      <c r="DA38" s="623"/>
      <c r="DB38" s="623"/>
      <c r="DC38" s="624"/>
      <c r="DD38" s="614">
        <v>1759099</v>
      </c>
      <c r="DE38" s="609"/>
      <c r="DF38" s="609"/>
      <c r="DG38" s="609"/>
      <c r="DH38" s="609"/>
      <c r="DI38" s="609"/>
      <c r="DJ38" s="609"/>
      <c r="DK38" s="610"/>
      <c r="DL38" s="614">
        <v>1688665</v>
      </c>
      <c r="DM38" s="609"/>
      <c r="DN38" s="609"/>
      <c r="DO38" s="609"/>
      <c r="DP38" s="609"/>
      <c r="DQ38" s="609"/>
      <c r="DR38" s="609"/>
      <c r="DS38" s="609"/>
      <c r="DT38" s="609"/>
      <c r="DU38" s="609"/>
      <c r="DV38" s="610"/>
      <c r="DW38" s="611">
        <v>15.7</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174540</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10668</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752589</v>
      </c>
      <c r="CS39" s="621"/>
      <c r="CT39" s="621"/>
      <c r="CU39" s="621"/>
      <c r="CV39" s="621"/>
      <c r="CW39" s="621"/>
      <c r="CX39" s="621"/>
      <c r="CY39" s="622"/>
      <c r="CZ39" s="611">
        <v>4</v>
      </c>
      <c r="DA39" s="623"/>
      <c r="DB39" s="623"/>
      <c r="DC39" s="624"/>
      <c r="DD39" s="614">
        <v>296805</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94916</v>
      </c>
      <c r="S40" s="609"/>
      <c r="T40" s="609"/>
      <c r="U40" s="609"/>
      <c r="V40" s="609"/>
      <c r="W40" s="609"/>
      <c r="X40" s="609"/>
      <c r="Y40" s="610"/>
      <c r="Z40" s="646">
        <v>0.5</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40766</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119</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12400</v>
      </c>
      <c r="CS40" s="609"/>
      <c r="CT40" s="609"/>
      <c r="CU40" s="609"/>
      <c r="CV40" s="609"/>
      <c r="CW40" s="609"/>
      <c r="CX40" s="609"/>
      <c r="CY40" s="610"/>
      <c r="CZ40" s="611">
        <v>0.1</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19352373</v>
      </c>
      <c r="S41" s="633"/>
      <c r="T41" s="633"/>
      <c r="U41" s="633"/>
      <c r="V41" s="633"/>
      <c r="W41" s="633"/>
      <c r="X41" s="633"/>
      <c r="Y41" s="636"/>
      <c r="Z41" s="637">
        <v>100</v>
      </c>
      <c r="AA41" s="637"/>
      <c r="AB41" s="637"/>
      <c r="AC41" s="637"/>
      <c r="AD41" s="638">
        <v>10628038</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427925</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1657501</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354</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716149</v>
      </c>
      <c r="CS42" s="621"/>
      <c r="CT42" s="621"/>
      <c r="CU42" s="621"/>
      <c r="CV42" s="621"/>
      <c r="CW42" s="621"/>
      <c r="CX42" s="621"/>
      <c r="CY42" s="622"/>
      <c r="CZ42" s="611">
        <v>3.8</v>
      </c>
      <c r="DA42" s="623"/>
      <c r="DB42" s="623"/>
      <c r="DC42" s="624"/>
      <c r="DD42" s="614">
        <v>143557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17522</v>
      </c>
      <c r="CS43" s="621"/>
      <c r="CT43" s="621"/>
      <c r="CU43" s="621"/>
      <c r="CV43" s="621"/>
      <c r="CW43" s="621"/>
      <c r="CX43" s="621"/>
      <c r="CY43" s="622"/>
      <c r="CZ43" s="611">
        <v>0.1</v>
      </c>
      <c r="DA43" s="623"/>
      <c r="DB43" s="623"/>
      <c r="DC43" s="624"/>
      <c r="DD43" s="614">
        <v>17522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708255</v>
      </c>
      <c r="CS44" s="609"/>
      <c r="CT44" s="609"/>
      <c r="CU44" s="609"/>
      <c r="CV44" s="609"/>
      <c r="CW44" s="609"/>
      <c r="CX44" s="609"/>
      <c r="CY44" s="610"/>
      <c r="CZ44" s="611">
        <v>3.7</v>
      </c>
      <c r="DA44" s="612"/>
      <c r="DB44" s="612"/>
      <c r="DC44" s="613"/>
      <c r="DD44" s="614">
        <v>135663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155666</v>
      </c>
      <c r="CS45" s="621"/>
      <c r="CT45" s="621"/>
      <c r="CU45" s="621"/>
      <c r="CV45" s="621"/>
      <c r="CW45" s="621"/>
      <c r="CX45" s="621"/>
      <c r="CY45" s="622"/>
      <c r="CZ45" s="611">
        <v>0.8</v>
      </c>
      <c r="DA45" s="623"/>
      <c r="DB45" s="623"/>
      <c r="DC45" s="624"/>
      <c r="DD45" s="614">
        <v>17946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454359</v>
      </c>
      <c r="CS46" s="609"/>
      <c r="CT46" s="609"/>
      <c r="CU46" s="609"/>
      <c r="CV46" s="609"/>
      <c r="CW46" s="609"/>
      <c r="CX46" s="609"/>
      <c r="CY46" s="610"/>
      <c r="CZ46" s="611">
        <v>2.4</v>
      </c>
      <c r="DA46" s="612"/>
      <c r="DB46" s="612"/>
      <c r="DC46" s="613"/>
      <c r="DD46" s="614">
        <v>104287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7894</v>
      </c>
      <c r="CS47" s="621"/>
      <c r="CT47" s="621"/>
      <c r="CU47" s="621"/>
      <c r="CV47" s="621"/>
      <c r="CW47" s="621"/>
      <c r="CX47" s="621"/>
      <c r="CY47" s="622"/>
      <c r="CZ47" s="611">
        <v>0</v>
      </c>
      <c r="DA47" s="623"/>
      <c r="DB47" s="623"/>
      <c r="DC47" s="624"/>
      <c r="DD47" s="614">
        <v>7894</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18926204</v>
      </c>
      <c r="CS49" s="593"/>
      <c r="CT49" s="593"/>
      <c r="CU49" s="593"/>
      <c r="CV49" s="593"/>
      <c r="CW49" s="593"/>
      <c r="CX49" s="593"/>
      <c r="CY49" s="594"/>
      <c r="CZ49" s="595">
        <v>100</v>
      </c>
      <c r="DA49" s="596"/>
      <c r="DB49" s="596"/>
      <c r="DC49" s="597"/>
      <c r="DD49" s="598">
        <v>13627915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jyVzl1+UVtLR+Jl66hYt3djuX7RoSsq22f+BIfH47I7E77j8wN6sY7pP5kaRToy3FvjQuVt4EHA9ILIjund0BQ==" saltValue="Ps5e+jL3JUv71sdkvhi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19368</v>
      </c>
      <c r="R7" s="1090"/>
      <c r="S7" s="1090"/>
      <c r="T7" s="1090"/>
      <c r="U7" s="1090"/>
      <c r="V7" s="1090">
        <v>18942</v>
      </c>
      <c r="W7" s="1090"/>
      <c r="X7" s="1090"/>
      <c r="Y7" s="1090"/>
      <c r="Z7" s="1090"/>
      <c r="AA7" s="1090">
        <v>426</v>
      </c>
      <c r="AB7" s="1090"/>
      <c r="AC7" s="1090"/>
      <c r="AD7" s="1090"/>
      <c r="AE7" s="1091"/>
      <c r="AF7" s="1092">
        <v>271</v>
      </c>
      <c r="AG7" s="1093"/>
      <c r="AH7" s="1093"/>
      <c r="AI7" s="1093"/>
      <c r="AJ7" s="1094"/>
      <c r="AK7" s="1095">
        <v>426</v>
      </c>
      <c r="AL7" s="1096"/>
      <c r="AM7" s="1096"/>
      <c r="AN7" s="1096"/>
      <c r="AO7" s="1096"/>
      <c r="AP7" s="1096">
        <v>15709</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553</v>
      </c>
      <c r="BT7" s="1087"/>
      <c r="BU7" s="1087"/>
      <c r="BV7" s="1087"/>
      <c r="BW7" s="1087"/>
      <c r="BX7" s="1087"/>
      <c r="BY7" s="1087"/>
      <c r="BZ7" s="1087"/>
      <c r="CA7" s="1087"/>
      <c r="CB7" s="1087"/>
      <c r="CC7" s="1087"/>
      <c r="CD7" s="1087"/>
      <c r="CE7" s="1087"/>
      <c r="CF7" s="1087"/>
      <c r="CG7" s="1099"/>
      <c r="CH7" s="1083">
        <v>8</v>
      </c>
      <c r="CI7" s="1084"/>
      <c r="CJ7" s="1084"/>
      <c r="CK7" s="1084"/>
      <c r="CL7" s="1085"/>
      <c r="CM7" s="1083">
        <v>230</v>
      </c>
      <c r="CN7" s="1084"/>
      <c r="CO7" s="1084"/>
      <c r="CP7" s="1084"/>
      <c r="CQ7" s="1085"/>
      <c r="CR7" s="1083">
        <v>104</v>
      </c>
      <c r="CS7" s="1084"/>
      <c r="CT7" s="1084"/>
      <c r="CU7" s="1084"/>
      <c r="CV7" s="1085"/>
      <c r="CW7" s="1083">
        <v>5</v>
      </c>
      <c r="CX7" s="1084"/>
      <c r="CY7" s="1084"/>
      <c r="CZ7" s="1084"/>
      <c r="DA7" s="1085"/>
      <c r="DB7" s="1083" t="s">
        <v>552</v>
      </c>
      <c r="DC7" s="1084"/>
      <c r="DD7" s="1084"/>
      <c r="DE7" s="1084"/>
      <c r="DF7" s="1085"/>
      <c r="DG7" s="1083" t="s">
        <v>552</v>
      </c>
      <c r="DH7" s="1084"/>
      <c r="DI7" s="1084"/>
      <c r="DJ7" s="1084"/>
      <c r="DK7" s="1085"/>
      <c r="DL7" s="1083" t="s">
        <v>552</v>
      </c>
      <c r="DM7" s="1084"/>
      <c r="DN7" s="1084"/>
      <c r="DO7" s="1084"/>
      <c r="DP7" s="1085"/>
      <c r="DQ7" s="1083" t="s">
        <v>552</v>
      </c>
      <c r="DR7" s="1084"/>
      <c r="DS7" s="1084"/>
      <c r="DT7" s="1084"/>
      <c r="DU7" s="1085"/>
      <c r="DV7" s="1086"/>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263</v>
      </c>
      <c r="R8" s="1026"/>
      <c r="S8" s="1026"/>
      <c r="T8" s="1026"/>
      <c r="U8" s="1026"/>
      <c r="V8" s="1026">
        <v>263</v>
      </c>
      <c r="W8" s="1026"/>
      <c r="X8" s="1026"/>
      <c r="Y8" s="1026"/>
      <c r="Z8" s="1026"/>
      <c r="AA8" s="1026" t="s">
        <v>552</v>
      </c>
      <c r="AB8" s="1026"/>
      <c r="AC8" s="1026"/>
      <c r="AD8" s="1026"/>
      <c r="AE8" s="1027"/>
      <c r="AF8" s="1022" t="s">
        <v>122</v>
      </c>
      <c r="AG8" s="1023"/>
      <c r="AH8" s="1023"/>
      <c r="AI8" s="1023"/>
      <c r="AJ8" s="1024"/>
      <c r="AK8" s="1067">
        <v>243</v>
      </c>
      <c r="AL8" s="1068"/>
      <c r="AM8" s="1068"/>
      <c r="AN8" s="1068"/>
      <c r="AO8" s="1068"/>
      <c r="AP8" s="1068">
        <v>4125</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377</v>
      </c>
      <c r="B23" s="924" t="s">
        <v>378</v>
      </c>
      <c r="C23" s="925"/>
      <c r="D23" s="925"/>
      <c r="E23" s="925"/>
      <c r="F23" s="925"/>
      <c r="G23" s="925"/>
      <c r="H23" s="925"/>
      <c r="I23" s="925"/>
      <c r="J23" s="925"/>
      <c r="K23" s="925"/>
      <c r="L23" s="925"/>
      <c r="M23" s="925"/>
      <c r="N23" s="925"/>
      <c r="O23" s="925"/>
      <c r="P23" s="935"/>
      <c r="Q23" s="1054">
        <v>19389</v>
      </c>
      <c r="R23" s="1048"/>
      <c r="S23" s="1048"/>
      <c r="T23" s="1048"/>
      <c r="U23" s="1048"/>
      <c r="V23" s="1048">
        <v>18963</v>
      </c>
      <c r="W23" s="1048"/>
      <c r="X23" s="1048"/>
      <c r="Y23" s="1048"/>
      <c r="Z23" s="1048"/>
      <c r="AA23" s="1048">
        <v>426</v>
      </c>
      <c r="AB23" s="1048"/>
      <c r="AC23" s="1048"/>
      <c r="AD23" s="1048"/>
      <c r="AE23" s="1055"/>
      <c r="AF23" s="1056">
        <v>271</v>
      </c>
      <c r="AG23" s="1048"/>
      <c r="AH23" s="1048"/>
      <c r="AI23" s="1048"/>
      <c r="AJ23" s="1057"/>
      <c r="AK23" s="1058"/>
      <c r="AL23" s="1059"/>
      <c r="AM23" s="1059"/>
      <c r="AN23" s="1059"/>
      <c r="AO23" s="1059"/>
      <c r="AP23" s="1048">
        <v>19834</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389</v>
      </c>
      <c r="C28" s="1035"/>
      <c r="D28" s="1035"/>
      <c r="E28" s="1035"/>
      <c r="F28" s="1035"/>
      <c r="G28" s="1035"/>
      <c r="H28" s="1035"/>
      <c r="I28" s="1035"/>
      <c r="J28" s="1035"/>
      <c r="K28" s="1035"/>
      <c r="L28" s="1035"/>
      <c r="M28" s="1035"/>
      <c r="N28" s="1035"/>
      <c r="O28" s="1035"/>
      <c r="P28" s="1036"/>
      <c r="Q28" s="1037">
        <v>5626</v>
      </c>
      <c r="R28" s="1038"/>
      <c r="S28" s="1038"/>
      <c r="T28" s="1038"/>
      <c r="U28" s="1038"/>
      <c r="V28" s="1038">
        <v>5625</v>
      </c>
      <c r="W28" s="1038"/>
      <c r="X28" s="1038"/>
      <c r="Y28" s="1038"/>
      <c r="Z28" s="1038"/>
      <c r="AA28" s="1038">
        <v>1</v>
      </c>
      <c r="AB28" s="1038"/>
      <c r="AC28" s="1038"/>
      <c r="AD28" s="1038"/>
      <c r="AE28" s="1039"/>
      <c r="AF28" s="1040">
        <v>1</v>
      </c>
      <c r="AG28" s="1038"/>
      <c r="AH28" s="1038"/>
      <c r="AI28" s="1038"/>
      <c r="AJ28" s="1041"/>
      <c r="AK28" s="1029">
        <v>444</v>
      </c>
      <c r="AL28" s="1030"/>
      <c r="AM28" s="1030"/>
      <c r="AN28" s="1030"/>
      <c r="AO28" s="1030"/>
      <c r="AP28" s="1030">
        <v>10</v>
      </c>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390</v>
      </c>
      <c r="C29" s="1018"/>
      <c r="D29" s="1018"/>
      <c r="E29" s="1018"/>
      <c r="F29" s="1018"/>
      <c r="G29" s="1018"/>
      <c r="H29" s="1018"/>
      <c r="I29" s="1018"/>
      <c r="J29" s="1018"/>
      <c r="K29" s="1018"/>
      <c r="L29" s="1018"/>
      <c r="M29" s="1018"/>
      <c r="N29" s="1018"/>
      <c r="O29" s="1018"/>
      <c r="P29" s="1019"/>
      <c r="Q29" s="1025">
        <v>5791</v>
      </c>
      <c r="R29" s="1026"/>
      <c r="S29" s="1026"/>
      <c r="T29" s="1026"/>
      <c r="U29" s="1026"/>
      <c r="V29" s="1026">
        <v>5779</v>
      </c>
      <c r="W29" s="1026"/>
      <c r="X29" s="1026"/>
      <c r="Y29" s="1026"/>
      <c r="Z29" s="1026"/>
      <c r="AA29" s="1026">
        <v>12</v>
      </c>
      <c r="AB29" s="1026"/>
      <c r="AC29" s="1026"/>
      <c r="AD29" s="1026"/>
      <c r="AE29" s="1027"/>
      <c r="AF29" s="1022">
        <v>12</v>
      </c>
      <c r="AG29" s="1023"/>
      <c r="AH29" s="1023"/>
      <c r="AI29" s="1023"/>
      <c r="AJ29" s="1024"/>
      <c r="AK29" s="967">
        <v>1011</v>
      </c>
      <c r="AL29" s="958"/>
      <c r="AM29" s="958"/>
      <c r="AN29" s="958"/>
      <c r="AO29" s="958"/>
      <c r="AP29" s="958" t="s">
        <v>552</v>
      </c>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391</v>
      </c>
      <c r="C30" s="1018"/>
      <c r="D30" s="1018"/>
      <c r="E30" s="1018"/>
      <c r="F30" s="1018"/>
      <c r="G30" s="1018"/>
      <c r="H30" s="1018"/>
      <c r="I30" s="1018"/>
      <c r="J30" s="1018"/>
      <c r="K30" s="1018"/>
      <c r="L30" s="1018"/>
      <c r="M30" s="1018"/>
      <c r="N30" s="1018"/>
      <c r="O30" s="1018"/>
      <c r="P30" s="1019"/>
      <c r="Q30" s="1025">
        <v>893</v>
      </c>
      <c r="R30" s="1026"/>
      <c r="S30" s="1026"/>
      <c r="T30" s="1026"/>
      <c r="U30" s="1026"/>
      <c r="V30" s="1026">
        <v>853</v>
      </c>
      <c r="W30" s="1026"/>
      <c r="X30" s="1026"/>
      <c r="Y30" s="1026"/>
      <c r="Z30" s="1026"/>
      <c r="AA30" s="1026">
        <v>41</v>
      </c>
      <c r="AB30" s="1026"/>
      <c r="AC30" s="1026"/>
      <c r="AD30" s="1026"/>
      <c r="AE30" s="1027"/>
      <c r="AF30" s="1022">
        <v>41</v>
      </c>
      <c r="AG30" s="1023"/>
      <c r="AH30" s="1023"/>
      <c r="AI30" s="1023"/>
      <c r="AJ30" s="1024"/>
      <c r="AK30" s="967">
        <v>161</v>
      </c>
      <c r="AL30" s="958"/>
      <c r="AM30" s="958"/>
      <c r="AN30" s="958"/>
      <c r="AO30" s="958"/>
      <c r="AP30" s="958" t="s">
        <v>552</v>
      </c>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392</v>
      </c>
      <c r="C31" s="1018"/>
      <c r="D31" s="1018"/>
      <c r="E31" s="1018"/>
      <c r="F31" s="1018"/>
      <c r="G31" s="1018"/>
      <c r="H31" s="1018"/>
      <c r="I31" s="1018"/>
      <c r="J31" s="1018"/>
      <c r="K31" s="1018"/>
      <c r="L31" s="1018"/>
      <c r="M31" s="1018"/>
      <c r="N31" s="1018"/>
      <c r="O31" s="1018"/>
      <c r="P31" s="1019"/>
      <c r="Q31" s="1025">
        <v>2495</v>
      </c>
      <c r="R31" s="1026"/>
      <c r="S31" s="1026"/>
      <c r="T31" s="1026"/>
      <c r="U31" s="1026"/>
      <c r="V31" s="1026">
        <v>2704</v>
      </c>
      <c r="W31" s="1026"/>
      <c r="X31" s="1026"/>
      <c r="Y31" s="1026"/>
      <c r="Z31" s="1026"/>
      <c r="AA31" s="1026">
        <v>-209</v>
      </c>
      <c r="AB31" s="1026"/>
      <c r="AC31" s="1026"/>
      <c r="AD31" s="1026"/>
      <c r="AE31" s="1027"/>
      <c r="AF31" s="1022">
        <v>1202</v>
      </c>
      <c r="AG31" s="1023"/>
      <c r="AH31" s="1023"/>
      <c r="AI31" s="1023"/>
      <c r="AJ31" s="1024"/>
      <c r="AK31" s="967">
        <v>459</v>
      </c>
      <c r="AL31" s="958"/>
      <c r="AM31" s="958"/>
      <c r="AN31" s="958"/>
      <c r="AO31" s="958"/>
      <c r="AP31" s="958">
        <v>2043</v>
      </c>
      <c r="AQ31" s="958"/>
      <c r="AR31" s="958"/>
      <c r="AS31" s="958"/>
      <c r="AT31" s="958"/>
      <c r="AU31" s="958">
        <v>1242</v>
      </c>
      <c r="AV31" s="958"/>
      <c r="AW31" s="958"/>
      <c r="AX31" s="958"/>
      <c r="AY31" s="958"/>
      <c r="AZ31" s="1028" t="s">
        <v>552</v>
      </c>
      <c r="BA31" s="1028"/>
      <c r="BB31" s="1028"/>
      <c r="BC31" s="1028"/>
      <c r="BD31" s="1028"/>
      <c r="BE31" s="959" t="s">
        <v>393</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394</v>
      </c>
      <c r="C32" s="1018"/>
      <c r="D32" s="1018"/>
      <c r="E32" s="1018"/>
      <c r="F32" s="1018"/>
      <c r="G32" s="1018"/>
      <c r="H32" s="1018"/>
      <c r="I32" s="1018"/>
      <c r="J32" s="1018"/>
      <c r="K32" s="1018"/>
      <c r="L32" s="1018"/>
      <c r="M32" s="1018"/>
      <c r="N32" s="1018"/>
      <c r="O32" s="1018"/>
      <c r="P32" s="1019"/>
      <c r="Q32" s="1025">
        <v>1349</v>
      </c>
      <c r="R32" s="1026"/>
      <c r="S32" s="1026"/>
      <c r="T32" s="1026"/>
      <c r="U32" s="1026"/>
      <c r="V32" s="1026">
        <v>1289</v>
      </c>
      <c r="W32" s="1026"/>
      <c r="X32" s="1026"/>
      <c r="Y32" s="1026"/>
      <c r="Z32" s="1026"/>
      <c r="AA32" s="1026">
        <v>60</v>
      </c>
      <c r="AB32" s="1026"/>
      <c r="AC32" s="1026"/>
      <c r="AD32" s="1026"/>
      <c r="AE32" s="1027"/>
      <c r="AF32" s="1022">
        <v>88</v>
      </c>
      <c r="AG32" s="1023"/>
      <c r="AH32" s="1023"/>
      <c r="AI32" s="1023"/>
      <c r="AJ32" s="1024"/>
      <c r="AK32" s="967">
        <v>175</v>
      </c>
      <c r="AL32" s="958"/>
      <c r="AM32" s="958"/>
      <c r="AN32" s="958"/>
      <c r="AO32" s="958"/>
      <c r="AP32" s="958">
        <v>3366</v>
      </c>
      <c r="AQ32" s="958"/>
      <c r="AR32" s="958"/>
      <c r="AS32" s="958"/>
      <c r="AT32" s="958"/>
      <c r="AU32" s="958" t="s">
        <v>552</v>
      </c>
      <c r="AV32" s="958"/>
      <c r="AW32" s="958"/>
      <c r="AX32" s="958"/>
      <c r="AY32" s="958"/>
      <c r="AZ32" s="1028" t="s">
        <v>552</v>
      </c>
      <c r="BA32" s="1028"/>
      <c r="BB32" s="1028"/>
      <c r="BC32" s="1028"/>
      <c r="BD32" s="1028"/>
      <c r="BE32" s="959" t="s">
        <v>393</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395</v>
      </c>
      <c r="C33" s="1018"/>
      <c r="D33" s="1018"/>
      <c r="E33" s="1018"/>
      <c r="F33" s="1018"/>
      <c r="G33" s="1018"/>
      <c r="H33" s="1018"/>
      <c r="I33" s="1018"/>
      <c r="J33" s="1018"/>
      <c r="K33" s="1018"/>
      <c r="L33" s="1018"/>
      <c r="M33" s="1018"/>
      <c r="N33" s="1018"/>
      <c r="O33" s="1018"/>
      <c r="P33" s="1019"/>
      <c r="Q33" s="1025">
        <v>675</v>
      </c>
      <c r="R33" s="1026"/>
      <c r="S33" s="1026"/>
      <c r="T33" s="1026"/>
      <c r="U33" s="1026"/>
      <c r="V33" s="1026">
        <v>663</v>
      </c>
      <c r="W33" s="1026"/>
      <c r="X33" s="1026"/>
      <c r="Y33" s="1026"/>
      <c r="Z33" s="1026"/>
      <c r="AA33" s="1026">
        <v>13</v>
      </c>
      <c r="AB33" s="1026"/>
      <c r="AC33" s="1026"/>
      <c r="AD33" s="1026"/>
      <c r="AE33" s="1027"/>
      <c r="AF33" s="1022">
        <v>82</v>
      </c>
      <c r="AG33" s="1023"/>
      <c r="AH33" s="1023"/>
      <c r="AI33" s="1023"/>
      <c r="AJ33" s="1024"/>
      <c r="AK33" s="967">
        <v>686</v>
      </c>
      <c r="AL33" s="958"/>
      <c r="AM33" s="958"/>
      <c r="AN33" s="958"/>
      <c r="AO33" s="958"/>
      <c r="AP33" s="958">
        <v>3046</v>
      </c>
      <c r="AQ33" s="958"/>
      <c r="AR33" s="958"/>
      <c r="AS33" s="958"/>
      <c r="AT33" s="958"/>
      <c r="AU33" s="958">
        <v>2869</v>
      </c>
      <c r="AV33" s="958"/>
      <c r="AW33" s="958"/>
      <c r="AX33" s="958"/>
      <c r="AY33" s="958"/>
      <c r="AZ33" s="1028" t="s">
        <v>552</v>
      </c>
      <c r="BA33" s="1028"/>
      <c r="BB33" s="1028"/>
      <c r="BC33" s="1028"/>
      <c r="BD33" s="1028"/>
      <c r="BE33" s="959" t="s">
        <v>393</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396</v>
      </c>
      <c r="C34" s="1018"/>
      <c r="D34" s="1018"/>
      <c r="E34" s="1018"/>
      <c r="F34" s="1018"/>
      <c r="G34" s="1018"/>
      <c r="H34" s="1018"/>
      <c r="I34" s="1018"/>
      <c r="J34" s="1018"/>
      <c r="K34" s="1018"/>
      <c r="L34" s="1018"/>
      <c r="M34" s="1018"/>
      <c r="N34" s="1018"/>
      <c r="O34" s="1018"/>
      <c r="P34" s="1019"/>
      <c r="Q34" s="1025">
        <v>352</v>
      </c>
      <c r="R34" s="1026"/>
      <c r="S34" s="1026"/>
      <c r="T34" s="1026"/>
      <c r="U34" s="1026"/>
      <c r="V34" s="1026">
        <v>315</v>
      </c>
      <c r="W34" s="1026"/>
      <c r="X34" s="1026"/>
      <c r="Y34" s="1026"/>
      <c r="Z34" s="1026"/>
      <c r="AA34" s="1026">
        <v>37</v>
      </c>
      <c r="AB34" s="1026"/>
      <c r="AC34" s="1026"/>
      <c r="AD34" s="1026"/>
      <c r="AE34" s="1027"/>
      <c r="AF34" s="1022" t="s">
        <v>122</v>
      </c>
      <c r="AG34" s="1023"/>
      <c r="AH34" s="1023"/>
      <c r="AI34" s="1023"/>
      <c r="AJ34" s="1024"/>
      <c r="AK34" s="967">
        <v>64</v>
      </c>
      <c r="AL34" s="958"/>
      <c r="AM34" s="958"/>
      <c r="AN34" s="958"/>
      <c r="AO34" s="958"/>
      <c r="AP34" s="958">
        <v>1339</v>
      </c>
      <c r="AQ34" s="958"/>
      <c r="AR34" s="958"/>
      <c r="AS34" s="958"/>
      <c r="AT34" s="958"/>
      <c r="AU34" s="958">
        <v>510</v>
      </c>
      <c r="AV34" s="958"/>
      <c r="AW34" s="958"/>
      <c r="AX34" s="958"/>
      <c r="AY34" s="958"/>
      <c r="AZ34" s="1028" t="s">
        <v>552</v>
      </c>
      <c r="BA34" s="1028"/>
      <c r="BB34" s="1028"/>
      <c r="BC34" s="1028"/>
      <c r="BD34" s="1028"/>
      <c r="BE34" s="959" t="s">
        <v>397</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377</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1425</v>
      </c>
      <c r="AG63" s="946"/>
      <c r="AH63" s="946"/>
      <c r="AI63" s="946"/>
      <c r="AJ63" s="1009"/>
      <c r="AK63" s="1010"/>
      <c r="AL63" s="950"/>
      <c r="AM63" s="950"/>
      <c r="AN63" s="950"/>
      <c r="AO63" s="950"/>
      <c r="AP63" s="946">
        <v>9804</v>
      </c>
      <c r="AQ63" s="946"/>
      <c r="AR63" s="946"/>
      <c r="AS63" s="946"/>
      <c r="AT63" s="946"/>
      <c r="AU63" s="946">
        <v>4621</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401</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402</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554</v>
      </c>
      <c r="C68" s="973"/>
      <c r="D68" s="973"/>
      <c r="E68" s="973"/>
      <c r="F68" s="973"/>
      <c r="G68" s="973"/>
      <c r="H68" s="973"/>
      <c r="I68" s="973"/>
      <c r="J68" s="973"/>
      <c r="K68" s="973"/>
      <c r="L68" s="973"/>
      <c r="M68" s="973"/>
      <c r="N68" s="973"/>
      <c r="O68" s="973"/>
      <c r="P68" s="974"/>
      <c r="Q68" s="975">
        <v>4407</v>
      </c>
      <c r="R68" s="969"/>
      <c r="S68" s="969"/>
      <c r="T68" s="969"/>
      <c r="U68" s="969"/>
      <c r="V68" s="969">
        <v>4087</v>
      </c>
      <c r="W68" s="969"/>
      <c r="X68" s="969"/>
      <c r="Y68" s="969"/>
      <c r="Z68" s="969"/>
      <c r="AA68" s="969">
        <v>320</v>
      </c>
      <c r="AB68" s="969"/>
      <c r="AC68" s="969"/>
      <c r="AD68" s="969"/>
      <c r="AE68" s="969"/>
      <c r="AF68" s="969">
        <v>320</v>
      </c>
      <c r="AG68" s="969"/>
      <c r="AH68" s="969"/>
      <c r="AI68" s="969"/>
      <c r="AJ68" s="969"/>
      <c r="AK68" s="969">
        <v>507</v>
      </c>
      <c r="AL68" s="969"/>
      <c r="AM68" s="969"/>
      <c r="AN68" s="969"/>
      <c r="AO68" s="969"/>
      <c r="AP68" s="969" t="s">
        <v>552</v>
      </c>
      <c r="AQ68" s="969"/>
      <c r="AR68" s="969"/>
      <c r="AS68" s="969"/>
      <c r="AT68" s="969"/>
      <c r="AU68" s="969" t="s">
        <v>552</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555</v>
      </c>
      <c r="C69" s="962"/>
      <c r="D69" s="962"/>
      <c r="E69" s="962"/>
      <c r="F69" s="962"/>
      <c r="G69" s="962"/>
      <c r="H69" s="962"/>
      <c r="I69" s="962"/>
      <c r="J69" s="962"/>
      <c r="K69" s="962"/>
      <c r="L69" s="962"/>
      <c r="M69" s="962"/>
      <c r="N69" s="962"/>
      <c r="O69" s="962"/>
      <c r="P69" s="963"/>
      <c r="Q69" s="964">
        <v>1092963</v>
      </c>
      <c r="R69" s="958"/>
      <c r="S69" s="958"/>
      <c r="T69" s="958"/>
      <c r="U69" s="958"/>
      <c r="V69" s="958">
        <v>1080088</v>
      </c>
      <c r="W69" s="958"/>
      <c r="X69" s="958"/>
      <c r="Y69" s="958"/>
      <c r="Z69" s="958"/>
      <c r="AA69" s="958">
        <v>12875</v>
      </c>
      <c r="AB69" s="958"/>
      <c r="AC69" s="958"/>
      <c r="AD69" s="958"/>
      <c r="AE69" s="958"/>
      <c r="AF69" s="958">
        <v>12875</v>
      </c>
      <c r="AG69" s="958"/>
      <c r="AH69" s="958"/>
      <c r="AI69" s="958"/>
      <c r="AJ69" s="958"/>
      <c r="AK69" s="958">
        <v>8791</v>
      </c>
      <c r="AL69" s="958"/>
      <c r="AM69" s="958"/>
      <c r="AN69" s="958"/>
      <c r="AO69" s="958"/>
      <c r="AP69" s="958" t="s">
        <v>552</v>
      </c>
      <c r="AQ69" s="958"/>
      <c r="AR69" s="958"/>
      <c r="AS69" s="958"/>
      <c r="AT69" s="958"/>
      <c r="AU69" s="958" t="s">
        <v>552</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c r="C70" s="962"/>
      <c r="D70" s="962"/>
      <c r="E70" s="962"/>
      <c r="F70" s="962"/>
      <c r="G70" s="962"/>
      <c r="H70" s="962"/>
      <c r="I70" s="962"/>
      <c r="J70" s="962"/>
      <c r="K70" s="962"/>
      <c r="L70" s="962"/>
      <c r="M70" s="962"/>
      <c r="N70" s="962"/>
      <c r="O70" s="962"/>
      <c r="P70" s="963"/>
      <c r="Q70" s="964"/>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377</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13195</v>
      </c>
      <c r="AG88" s="946"/>
      <c r="AH88" s="946"/>
      <c r="AI88" s="946"/>
      <c r="AJ88" s="946"/>
      <c r="AK88" s="950"/>
      <c r="AL88" s="950"/>
      <c r="AM88" s="950"/>
      <c r="AN88" s="950"/>
      <c r="AO88" s="950"/>
      <c r="AP88" s="946" t="s">
        <v>552</v>
      </c>
      <c r="AQ88" s="946"/>
      <c r="AR88" s="946"/>
      <c r="AS88" s="946"/>
      <c r="AT88" s="946"/>
      <c r="AU88" s="946" t="s">
        <v>552</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104</v>
      </c>
      <c r="CS102" s="940"/>
      <c r="CT102" s="940"/>
      <c r="CU102" s="940"/>
      <c r="CV102" s="941"/>
      <c r="CW102" s="939">
        <v>5</v>
      </c>
      <c r="CX102" s="940"/>
      <c r="CY102" s="940"/>
      <c r="CZ102" s="940"/>
      <c r="DA102" s="941"/>
      <c r="DB102" s="939" t="s">
        <v>552</v>
      </c>
      <c r="DC102" s="940"/>
      <c r="DD102" s="940"/>
      <c r="DE102" s="940"/>
      <c r="DF102" s="941"/>
      <c r="DG102" s="939" t="s">
        <v>552</v>
      </c>
      <c r="DH102" s="940"/>
      <c r="DI102" s="940"/>
      <c r="DJ102" s="940"/>
      <c r="DK102" s="941"/>
      <c r="DL102" s="939" t="s">
        <v>552</v>
      </c>
      <c r="DM102" s="940"/>
      <c r="DN102" s="940"/>
      <c r="DO102" s="940"/>
      <c r="DP102" s="941"/>
      <c r="DQ102" s="939" t="s">
        <v>552</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294</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294</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294</v>
      </c>
      <c r="DR109" s="883"/>
      <c r="DS109" s="883"/>
      <c r="DT109" s="883"/>
      <c r="DU109" s="884"/>
      <c r="DV109" s="885" t="s">
        <v>414</v>
      </c>
      <c r="DW109" s="883"/>
      <c r="DX109" s="883"/>
      <c r="DY109" s="883"/>
      <c r="DZ109" s="916"/>
    </row>
    <row r="110" spans="1:131" s="224" customFormat="1" ht="26.25" customHeight="1" x14ac:dyDescent="0.2">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1910704</v>
      </c>
      <c r="AB110" s="876"/>
      <c r="AC110" s="876"/>
      <c r="AD110" s="876"/>
      <c r="AE110" s="877"/>
      <c r="AF110" s="878">
        <v>2009052</v>
      </c>
      <c r="AG110" s="876"/>
      <c r="AH110" s="876"/>
      <c r="AI110" s="876"/>
      <c r="AJ110" s="877"/>
      <c r="AK110" s="878">
        <v>2119878</v>
      </c>
      <c r="AL110" s="876"/>
      <c r="AM110" s="876"/>
      <c r="AN110" s="876"/>
      <c r="AO110" s="877"/>
      <c r="AP110" s="879">
        <v>23.1</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22869176</v>
      </c>
      <c r="BR110" s="829"/>
      <c r="BS110" s="829"/>
      <c r="BT110" s="829"/>
      <c r="BU110" s="829"/>
      <c r="BV110" s="829">
        <v>21351702</v>
      </c>
      <c r="BW110" s="829"/>
      <c r="BX110" s="829"/>
      <c r="BY110" s="829"/>
      <c r="BZ110" s="829"/>
      <c r="CA110" s="829">
        <v>19834192</v>
      </c>
      <c r="CB110" s="829"/>
      <c r="CC110" s="829"/>
      <c r="CD110" s="829"/>
      <c r="CE110" s="829"/>
      <c r="CF110" s="853">
        <v>216.4</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v>1717256</v>
      </c>
      <c r="DR110" s="829"/>
      <c r="DS110" s="829"/>
      <c r="DT110" s="829"/>
      <c r="DU110" s="829"/>
      <c r="DV110" s="830">
        <v>18.7</v>
      </c>
      <c r="DW110" s="830"/>
      <c r="DX110" s="830"/>
      <c r="DY110" s="830"/>
      <c r="DZ110" s="831"/>
    </row>
    <row r="111" spans="1:131" s="224" customFormat="1" ht="26.25" customHeight="1" x14ac:dyDescent="0.2">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v>1717256</v>
      </c>
      <c r="CB111" s="804"/>
      <c r="CC111" s="804"/>
      <c r="CD111" s="804"/>
      <c r="CE111" s="804"/>
      <c r="CF111" s="862">
        <v>18.7</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5160425</v>
      </c>
      <c r="BR112" s="804"/>
      <c r="BS112" s="804"/>
      <c r="BT112" s="804"/>
      <c r="BU112" s="804"/>
      <c r="BV112" s="804">
        <v>4957742</v>
      </c>
      <c r="BW112" s="804"/>
      <c r="BX112" s="804"/>
      <c r="BY112" s="804"/>
      <c r="BZ112" s="804"/>
      <c r="CA112" s="804">
        <v>4620687</v>
      </c>
      <c r="CB112" s="804"/>
      <c r="CC112" s="804"/>
      <c r="CD112" s="804"/>
      <c r="CE112" s="804"/>
      <c r="CF112" s="862">
        <v>50.4</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880397</v>
      </c>
      <c r="AB113" s="906"/>
      <c r="AC113" s="906"/>
      <c r="AD113" s="906"/>
      <c r="AE113" s="907"/>
      <c r="AF113" s="908">
        <v>823057</v>
      </c>
      <c r="AG113" s="906"/>
      <c r="AH113" s="906"/>
      <c r="AI113" s="906"/>
      <c r="AJ113" s="907"/>
      <c r="AK113" s="908">
        <v>874193</v>
      </c>
      <c r="AL113" s="906"/>
      <c r="AM113" s="906"/>
      <c r="AN113" s="906"/>
      <c r="AO113" s="907"/>
      <c r="AP113" s="909">
        <v>9.5</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2784594</v>
      </c>
      <c r="BR114" s="804"/>
      <c r="BS114" s="804"/>
      <c r="BT114" s="804"/>
      <c r="BU114" s="804"/>
      <c r="BV114" s="804">
        <v>2813252</v>
      </c>
      <c r="BW114" s="804"/>
      <c r="BX114" s="804"/>
      <c r="BY114" s="804"/>
      <c r="BZ114" s="804"/>
      <c r="CA114" s="804">
        <v>2899908</v>
      </c>
      <c r="CB114" s="804"/>
      <c r="CC114" s="804"/>
      <c r="CD114" s="804"/>
      <c r="CE114" s="804"/>
      <c r="CF114" s="862">
        <v>31.6</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2791101</v>
      </c>
      <c r="AB117" s="890"/>
      <c r="AC117" s="890"/>
      <c r="AD117" s="890"/>
      <c r="AE117" s="891"/>
      <c r="AF117" s="892">
        <v>2832109</v>
      </c>
      <c r="AG117" s="890"/>
      <c r="AH117" s="890"/>
      <c r="AI117" s="890"/>
      <c r="AJ117" s="891"/>
      <c r="AK117" s="892">
        <v>2994071</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294</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444</v>
      </c>
      <c r="BP119" s="865"/>
      <c r="BQ119" s="866">
        <v>30814195</v>
      </c>
      <c r="BR119" s="832"/>
      <c r="BS119" s="832"/>
      <c r="BT119" s="832"/>
      <c r="BU119" s="832"/>
      <c r="BV119" s="832">
        <v>29122696</v>
      </c>
      <c r="BW119" s="832"/>
      <c r="BX119" s="832"/>
      <c r="BY119" s="832"/>
      <c r="BZ119" s="832"/>
      <c r="CA119" s="832">
        <v>29072043</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4035890</v>
      </c>
      <c r="BR120" s="829"/>
      <c r="BS120" s="829"/>
      <c r="BT120" s="829"/>
      <c r="BU120" s="829"/>
      <c r="BV120" s="829">
        <v>4938337</v>
      </c>
      <c r="BW120" s="829"/>
      <c r="BX120" s="829"/>
      <c r="BY120" s="829"/>
      <c r="BZ120" s="829"/>
      <c r="CA120" s="829">
        <v>5330020</v>
      </c>
      <c r="CB120" s="829"/>
      <c r="CC120" s="829"/>
      <c r="CD120" s="829"/>
      <c r="CE120" s="829"/>
      <c r="CF120" s="853">
        <v>58.2</v>
      </c>
      <c r="CG120" s="854"/>
      <c r="CH120" s="854"/>
      <c r="CI120" s="854"/>
      <c r="CJ120" s="854"/>
      <c r="CK120" s="855" t="s">
        <v>448</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3601892</v>
      </c>
      <c r="DH120" s="829"/>
      <c r="DI120" s="829"/>
      <c r="DJ120" s="829"/>
      <c r="DK120" s="829"/>
      <c r="DL120" s="829">
        <v>3246561</v>
      </c>
      <c r="DM120" s="829"/>
      <c r="DN120" s="829"/>
      <c r="DO120" s="829"/>
      <c r="DP120" s="829"/>
      <c r="DQ120" s="829">
        <v>2869060</v>
      </c>
      <c r="DR120" s="829"/>
      <c r="DS120" s="829"/>
      <c r="DT120" s="829"/>
      <c r="DU120" s="829"/>
      <c r="DV120" s="830">
        <v>31.3</v>
      </c>
      <c r="DW120" s="830"/>
      <c r="DX120" s="830"/>
      <c r="DY120" s="830"/>
      <c r="DZ120" s="831"/>
    </row>
    <row r="121" spans="1:130" s="224" customFormat="1" ht="26.25" customHeight="1" x14ac:dyDescent="0.2">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v>2319618</v>
      </c>
      <c r="BR121" s="804"/>
      <c r="BS121" s="804"/>
      <c r="BT121" s="804"/>
      <c r="BU121" s="804"/>
      <c r="BV121" s="804">
        <v>2016114</v>
      </c>
      <c r="BW121" s="804"/>
      <c r="BX121" s="804"/>
      <c r="BY121" s="804"/>
      <c r="BZ121" s="804"/>
      <c r="CA121" s="804">
        <v>1839272</v>
      </c>
      <c r="CB121" s="804"/>
      <c r="CC121" s="804"/>
      <c r="CD121" s="804"/>
      <c r="CE121" s="804"/>
      <c r="CF121" s="862">
        <v>20.100000000000001</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1154348</v>
      </c>
      <c r="DH121" s="804"/>
      <c r="DI121" s="804"/>
      <c r="DJ121" s="804"/>
      <c r="DK121" s="804"/>
      <c r="DL121" s="804">
        <v>1277395</v>
      </c>
      <c r="DM121" s="804"/>
      <c r="DN121" s="804"/>
      <c r="DO121" s="804"/>
      <c r="DP121" s="804"/>
      <c r="DQ121" s="804">
        <v>1241892</v>
      </c>
      <c r="DR121" s="804"/>
      <c r="DS121" s="804"/>
      <c r="DT121" s="804"/>
      <c r="DU121" s="804"/>
      <c r="DV121" s="781">
        <v>13.6</v>
      </c>
      <c r="DW121" s="781"/>
      <c r="DX121" s="781"/>
      <c r="DY121" s="781"/>
      <c r="DZ121" s="782"/>
    </row>
    <row r="122" spans="1:130" s="224" customFormat="1" ht="26.25" customHeight="1" x14ac:dyDescent="0.2">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15441483</v>
      </c>
      <c r="BR122" s="832"/>
      <c r="BS122" s="832"/>
      <c r="BT122" s="832"/>
      <c r="BU122" s="832"/>
      <c r="BV122" s="832">
        <v>14509102</v>
      </c>
      <c r="BW122" s="832"/>
      <c r="BX122" s="832"/>
      <c r="BY122" s="832"/>
      <c r="BZ122" s="832"/>
      <c r="CA122" s="832">
        <v>13457016</v>
      </c>
      <c r="CB122" s="832"/>
      <c r="CC122" s="832"/>
      <c r="CD122" s="832"/>
      <c r="CE122" s="832"/>
      <c r="CF122" s="833">
        <v>146.80000000000001</v>
      </c>
      <c r="CG122" s="834"/>
      <c r="CH122" s="834"/>
      <c r="CI122" s="834"/>
      <c r="CJ122" s="834"/>
      <c r="CK122" s="856"/>
      <c r="CL122" s="842"/>
      <c r="CM122" s="842"/>
      <c r="CN122" s="842"/>
      <c r="CO122" s="843"/>
      <c r="CP122" s="822" t="s">
        <v>396</v>
      </c>
      <c r="CQ122" s="823"/>
      <c r="CR122" s="823"/>
      <c r="CS122" s="823"/>
      <c r="CT122" s="823"/>
      <c r="CU122" s="823"/>
      <c r="CV122" s="823"/>
      <c r="CW122" s="823"/>
      <c r="CX122" s="823"/>
      <c r="CY122" s="823"/>
      <c r="CZ122" s="823"/>
      <c r="DA122" s="823"/>
      <c r="DB122" s="823"/>
      <c r="DC122" s="823"/>
      <c r="DD122" s="823"/>
      <c r="DE122" s="823"/>
      <c r="DF122" s="824"/>
      <c r="DG122" s="803">
        <v>404185</v>
      </c>
      <c r="DH122" s="804"/>
      <c r="DI122" s="804"/>
      <c r="DJ122" s="804"/>
      <c r="DK122" s="804"/>
      <c r="DL122" s="804">
        <v>433786</v>
      </c>
      <c r="DM122" s="804"/>
      <c r="DN122" s="804"/>
      <c r="DO122" s="804"/>
      <c r="DP122" s="804"/>
      <c r="DQ122" s="804">
        <v>509735</v>
      </c>
      <c r="DR122" s="804"/>
      <c r="DS122" s="804"/>
      <c r="DT122" s="804"/>
      <c r="DU122" s="804"/>
      <c r="DV122" s="781">
        <v>5.6</v>
      </c>
      <c r="DW122" s="781"/>
      <c r="DX122" s="781"/>
      <c r="DY122" s="781"/>
      <c r="DZ122" s="782"/>
    </row>
    <row r="123" spans="1:130" s="224" customFormat="1" ht="26.25" customHeight="1" x14ac:dyDescent="0.2">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452</v>
      </c>
      <c r="BP123" s="865"/>
      <c r="BQ123" s="819">
        <v>21796991</v>
      </c>
      <c r="BR123" s="820"/>
      <c r="BS123" s="820"/>
      <c r="BT123" s="820"/>
      <c r="BU123" s="820"/>
      <c r="BV123" s="820">
        <v>21463553</v>
      </c>
      <c r="BW123" s="820"/>
      <c r="BX123" s="820"/>
      <c r="BY123" s="820"/>
      <c r="BZ123" s="820"/>
      <c r="CA123" s="820">
        <v>20626308</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96.9</v>
      </c>
      <c r="BR124" s="818"/>
      <c r="BS124" s="818"/>
      <c r="BT124" s="818"/>
      <c r="BU124" s="818"/>
      <c r="BV124" s="818">
        <v>84.5</v>
      </c>
      <c r="BW124" s="818"/>
      <c r="BX124" s="818"/>
      <c r="BY124" s="818"/>
      <c r="BZ124" s="818"/>
      <c r="CA124" s="818">
        <v>92.1</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405758</v>
      </c>
      <c r="AB128" s="788"/>
      <c r="AC128" s="788"/>
      <c r="AD128" s="788"/>
      <c r="AE128" s="789"/>
      <c r="AF128" s="790">
        <v>382433</v>
      </c>
      <c r="AG128" s="788"/>
      <c r="AH128" s="788"/>
      <c r="AI128" s="788"/>
      <c r="AJ128" s="789"/>
      <c r="AK128" s="790">
        <v>376742</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122</v>
      </c>
      <c r="BG128" s="774"/>
      <c r="BH128" s="774"/>
      <c r="BI128" s="774"/>
      <c r="BJ128" s="774"/>
      <c r="BK128" s="774"/>
      <c r="BL128" s="797"/>
      <c r="BM128" s="773">
        <v>13.24</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10661615</v>
      </c>
      <c r="AB129" s="767"/>
      <c r="AC129" s="767"/>
      <c r="AD129" s="767"/>
      <c r="AE129" s="768"/>
      <c r="AF129" s="769">
        <v>10466632</v>
      </c>
      <c r="AG129" s="767"/>
      <c r="AH129" s="767"/>
      <c r="AI129" s="767"/>
      <c r="AJ129" s="768"/>
      <c r="AK129" s="769">
        <v>10611201</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18.239999999999998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1364904</v>
      </c>
      <c r="AB130" s="767"/>
      <c r="AC130" s="767"/>
      <c r="AD130" s="767"/>
      <c r="AE130" s="768"/>
      <c r="AF130" s="769">
        <v>1404227</v>
      </c>
      <c r="AG130" s="767"/>
      <c r="AH130" s="767"/>
      <c r="AI130" s="767"/>
      <c r="AJ130" s="768"/>
      <c r="AK130" s="769">
        <v>1446897</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11.7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9296711</v>
      </c>
      <c r="AB131" s="751"/>
      <c r="AC131" s="751"/>
      <c r="AD131" s="751"/>
      <c r="AE131" s="752"/>
      <c r="AF131" s="753">
        <v>9062405</v>
      </c>
      <c r="AG131" s="751"/>
      <c r="AH131" s="751"/>
      <c r="AI131" s="751"/>
      <c r="AJ131" s="752"/>
      <c r="AK131" s="753">
        <v>9164304</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v>92.1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10.976344210000001</v>
      </c>
      <c r="AB132" s="732"/>
      <c r="AC132" s="732"/>
      <c r="AD132" s="732"/>
      <c r="AE132" s="733"/>
      <c r="AF132" s="734">
        <v>11.5361099</v>
      </c>
      <c r="AG132" s="732"/>
      <c r="AH132" s="732"/>
      <c r="AI132" s="732"/>
      <c r="AJ132" s="733"/>
      <c r="AK132" s="734">
        <v>12.771640919999999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12.4</v>
      </c>
      <c r="AB133" s="711"/>
      <c r="AC133" s="711"/>
      <c r="AD133" s="711"/>
      <c r="AE133" s="712"/>
      <c r="AF133" s="710">
        <v>12</v>
      </c>
      <c r="AG133" s="711"/>
      <c r="AH133" s="711"/>
      <c r="AI133" s="711"/>
      <c r="AJ133" s="712"/>
      <c r="AK133" s="710">
        <v>11.7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xeEoVfRCDpzazritCPPCqMhNQzxGdQ/DrnEGyMbYeIHdNFpx3oAAPOY/I/FXrFuC2xUwab0UC/9eHlKh9y1yg==" saltValue="/iBf9ryGAE36l5SzJ/mfZ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478</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wyMhEUoWIewBaYcQO5iWKL+XzIcuSWjmQwCiLbKMkY8d9UgLb2o5H92NNmdriknyPq1DMcl02VJ/WWiwXRN1Og==" saltValue="b9gyIQQMkhRHEewWrW7c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4BV/kyHMMGF1YpwBFH+uQ9f380i+ClSwXG2OXbceoXxKX/3DoJdvQdDJUvhFyAJ+5ScGGPqhgB2RxM/Y1yCXCg==" saltValue="+PldYIsP37Wwfj1pstsh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480</v>
      </c>
      <c r="AL6" s="260"/>
      <c r="AM6" s="260"/>
      <c r="AN6" s="260"/>
    </row>
    <row r="7" spans="1:46" ht="13.5" customHeight="1" x14ac:dyDescent="0.2">
      <c r="A7" s="259"/>
      <c r="AK7" s="262"/>
      <c r="AL7" s="263"/>
      <c r="AM7" s="263"/>
      <c r="AN7" s="264"/>
      <c r="AO7" s="1105" t="s">
        <v>481</v>
      </c>
      <c r="AP7" s="265"/>
      <c r="AQ7" s="266" t="s">
        <v>482</v>
      </c>
      <c r="AR7" s="267"/>
    </row>
    <row r="8" spans="1:46" ht="13" x14ac:dyDescent="0.2">
      <c r="A8" s="259"/>
      <c r="AK8" s="268"/>
      <c r="AL8" s="269"/>
      <c r="AM8" s="269"/>
      <c r="AN8" s="270"/>
      <c r="AO8" s="1106"/>
      <c r="AP8" s="271" t="s">
        <v>483</v>
      </c>
      <c r="AQ8" s="272" t="s">
        <v>484</v>
      </c>
      <c r="AR8" s="273" t="s">
        <v>485</v>
      </c>
    </row>
    <row r="9" spans="1:46" ht="13" x14ac:dyDescent="0.2">
      <c r="A9" s="259"/>
      <c r="AK9" s="1117" t="s">
        <v>486</v>
      </c>
      <c r="AL9" s="1118"/>
      <c r="AM9" s="1118"/>
      <c r="AN9" s="1119"/>
      <c r="AO9" s="274">
        <v>2878132</v>
      </c>
      <c r="AP9" s="274">
        <v>70928</v>
      </c>
      <c r="AQ9" s="275">
        <v>107616</v>
      </c>
      <c r="AR9" s="276">
        <v>-34.1</v>
      </c>
    </row>
    <row r="10" spans="1:46" ht="13.5" customHeight="1" x14ac:dyDescent="0.2">
      <c r="A10" s="259"/>
      <c r="AK10" s="1117" t="s">
        <v>487</v>
      </c>
      <c r="AL10" s="1118"/>
      <c r="AM10" s="1118"/>
      <c r="AN10" s="1119"/>
      <c r="AO10" s="277">
        <v>10</v>
      </c>
      <c r="AP10" s="277">
        <v>0</v>
      </c>
      <c r="AQ10" s="278">
        <v>10095</v>
      </c>
      <c r="AR10" s="279">
        <v>-100</v>
      </c>
    </row>
    <row r="11" spans="1:46" ht="13.5" customHeight="1" x14ac:dyDescent="0.2">
      <c r="A11" s="259"/>
      <c r="AK11" s="1117" t="s">
        <v>488</v>
      </c>
      <c r="AL11" s="1118"/>
      <c r="AM11" s="1118"/>
      <c r="AN11" s="1119"/>
      <c r="AO11" s="277" t="s">
        <v>489</v>
      </c>
      <c r="AP11" s="277" t="s">
        <v>489</v>
      </c>
      <c r="AQ11" s="278">
        <v>1704</v>
      </c>
      <c r="AR11" s="279" t="s">
        <v>489</v>
      </c>
    </row>
    <row r="12" spans="1:46" ht="13.5" customHeight="1" x14ac:dyDescent="0.2">
      <c r="A12" s="259"/>
      <c r="AK12" s="1117" t="s">
        <v>490</v>
      </c>
      <c r="AL12" s="1118"/>
      <c r="AM12" s="1118"/>
      <c r="AN12" s="1119"/>
      <c r="AO12" s="277" t="s">
        <v>489</v>
      </c>
      <c r="AP12" s="277" t="s">
        <v>489</v>
      </c>
      <c r="AQ12" s="278">
        <v>7</v>
      </c>
      <c r="AR12" s="279" t="s">
        <v>489</v>
      </c>
    </row>
    <row r="13" spans="1:46" ht="13.5" customHeight="1" x14ac:dyDescent="0.2">
      <c r="A13" s="259"/>
      <c r="AK13" s="1117" t="s">
        <v>491</v>
      </c>
      <c r="AL13" s="1118"/>
      <c r="AM13" s="1118"/>
      <c r="AN13" s="1119"/>
      <c r="AO13" s="277">
        <v>163414</v>
      </c>
      <c r="AP13" s="277">
        <v>4027</v>
      </c>
      <c r="AQ13" s="278">
        <v>4110</v>
      </c>
      <c r="AR13" s="279">
        <v>-2</v>
      </c>
    </row>
    <row r="14" spans="1:46" ht="13.5" customHeight="1" x14ac:dyDescent="0.2">
      <c r="A14" s="259"/>
      <c r="AK14" s="1117" t="s">
        <v>492</v>
      </c>
      <c r="AL14" s="1118"/>
      <c r="AM14" s="1118"/>
      <c r="AN14" s="1119"/>
      <c r="AO14" s="277">
        <v>17522</v>
      </c>
      <c r="AP14" s="277">
        <v>432</v>
      </c>
      <c r="AQ14" s="278">
        <v>2451</v>
      </c>
      <c r="AR14" s="279">
        <v>-82.4</v>
      </c>
    </row>
    <row r="15" spans="1:46" ht="13.5" customHeight="1" x14ac:dyDescent="0.2">
      <c r="A15" s="259"/>
      <c r="AK15" s="1120" t="s">
        <v>493</v>
      </c>
      <c r="AL15" s="1121"/>
      <c r="AM15" s="1121"/>
      <c r="AN15" s="1122"/>
      <c r="AO15" s="277">
        <v>-156237</v>
      </c>
      <c r="AP15" s="277">
        <v>-3850</v>
      </c>
      <c r="AQ15" s="278">
        <v>-6399</v>
      </c>
      <c r="AR15" s="279">
        <v>-39.799999999999997</v>
      </c>
    </row>
    <row r="16" spans="1:46" ht="13" x14ac:dyDescent="0.2">
      <c r="A16" s="259"/>
      <c r="AK16" s="1120" t="s">
        <v>177</v>
      </c>
      <c r="AL16" s="1121"/>
      <c r="AM16" s="1121"/>
      <c r="AN16" s="1122"/>
      <c r="AO16" s="277">
        <v>2902841</v>
      </c>
      <c r="AP16" s="277">
        <v>71537</v>
      </c>
      <c r="AQ16" s="278">
        <v>119584</v>
      </c>
      <c r="AR16" s="279">
        <v>-40.200000000000003</v>
      </c>
    </row>
    <row r="17" spans="1:46" ht="13" x14ac:dyDescent="0.2">
      <c r="A17" s="259"/>
    </row>
    <row r="18" spans="1:46" ht="13" x14ac:dyDescent="0.2">
      <c r="A18" s="259"/>
      <c r="AQ18" s="280"/>
      <c r="AR18" s="280"/>
    </row>
    <row r="19" spans="1:46" ht="13" x14ac:dyDescent="0.2">
      <c r="A19" s="259"/>
      <c r="AK19" s="255" t="s">
        <v>494</v>
      </c>
    </row>
    <row r="20" spans="1:46" ht="13" x14ac:dyDescent="0.2">
      <c r="A20" s="259"/>
      <c r="AK20" s="281"/>
      <c r="AL20" s="282"/>
      <c r="AM20" s="282"/>
      <c r="AN20" s="283"/>
      <c r="AO20" s="284" t="s">
        <v>495</v>
      </c>
      <c r="AP20" s="285" t="s">
        <v>496</v>
      </c>
      <c r="AQ20" s="286" t="s">
        <v>497</v>
      </c>
      <c r="AR20" s="287"/>
    </row>
    <row r="21" spans="1:46" s="260" customFormat="1" ht="13" x14ac:dyDescent="0.2">
      <c r="A21" s="288"/>
      <c r="AK21" s="1123" t="s">
        <v>498</v>
      </c>
      <c r="AL21" s="1124"/>
      <c r="AM21" s="1124"/>
      <c r="AN21" s="1125"/>
      <c r="AO21" s="289">
        <v>7.02</v>
      </c>
      <c r="AP21" s="290">
        <v>10.86</v>
      </c>
      <c r="AQ21" s="291">
        <v>-3.84</v>
      </c>
      <c r="AS21" s="292"/>
      <c r="AT21" s="288"/>
    </row>
    <row r="22" spans="1:46" s="260" customFormat="1" ht="13" x14ac:dyDescent="0.2">
      <c r="A22" s="288"/>
      <c r="AK22" s="1123" t="s">
        <v>499</v>
      </c>
      <c r="AL22" s="1124"/>
      <c r="AM22" s="1124"/>
      <c r="AN22" s="1125"/>
      <c r="AO22" s="293">
        <v>96.9</v>
      </c>
      <c r="AP22" s="294">
        <v>97.3</v>
      </c>
      <c r="AQ22" s="295">
        <v>-0.4</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502</v>
      </c>
      <c r="AL29" s="260"/>
      <c r="AM29" s="260"/>
      <c r="AN29" s="260"/>
      <c r="AS29" s="302"/>
    </row>
    <row r="30" spans="1:46" ht="13.5" customHeight="1" x14ac:dyDescent="0.2">
      <c r="A30" s="259"/>
      <c r="AK30" s="262"/>
      <c r="AL30" s="263"/>
      <c r="AM30" s="263"/>
      <c r="AN30" s="264"/>
      <c r="AO30" s="1105" t="s">
        <v>481</v>
      </c>
      <c r="AP30" s="265"/>
      <c r="AQ30" s="266" t="s">
        <v>482</v>
      </c>
      <c r="AR30" s="267"/>
    </row>
    <row r="31" spans="1:46" ht="13" x14ac:dyDescent="0.2">
      <c r="A31" s="259"/>
      <c r="AK31" s="268"/>
      <c r="AL31" s="269"/>
      <c r="AM31" s="269"/>
      <c r="AN31" s="270"/>
      <c r="AO31" s="1106"/>
      <c r="AP31" s="271" t="s">
        <v>483</v>
      </c>
      <c r="AQ31" s="272" t="s">
        <v>484</v>
      </c>
      <c r="AR31" s="273" t="s">
        <v>485</v>
      </c>
    </row>
    <row r="32" spans="1:46" ht="27" customHeight="1" x14ac:dyDescent="0.2">
      <c r="A32" s="259"/>
      <c r="AK32" s="1107" t="s">
        <v>503</v>
      </c>
      <c r="AL32" s="1108"/>
      <c r="AM32" s="1108"/>
      <c r="AN32" s="1109"/>
      <c r="AO32" s="303">
        <v>2119878</v>
      </c>
      <c r="AP32" s="303">
        <v>52242</v>
      </c>
      <c r="AQ32" s="304">
        <v>75090</v>
      </c>
      <c r="AR32" s="305">
        <v>-30.4</v>
      </c>
    </row>
    <row r="33" spans="1:46" ht="13.5" customHeight="1" x14ac:dyDescent="0.2">
      <c r="A33" s="259"/>
      <c r="AK33" s="1107" t="s">
        <v>504</v>
      </c>
      <c r="AL33" s="1108"/>
      <c r="AM33" s="1108"/>
      <c r="AN33" s="1109"/>
      <c r="AO33" s="303" t="s">
        <v>489</v>
      </c>
      <c r="AP33" s="303" t="s">
        <v>489</v>
      </c>
      <c r="AQ33" s="304" t="s">
        <v>489</v>
      </c>
      <c r="AR33" s="305" t="s">
        <v>489</v>
      </c>
    </row>
    <row r="34" spans="1:46" ht="27" customHeight="1" x14ac:dyDescent="0.2">
      <c r="A34" s="259"/>
      <c r="AK34" s="1107" t="s">
        <v>505</v>
      </c>
      <c r="AL34" s="1108"/>
      <c r="AM34" s="1108"/>
      <c r="AN34" s="1109"/>
      <c r="AO34" s="303" t="s">
        <v>489</v>
      </c>
      <c r="AP34" s="303" t="s">
        <v>489</v>
      </c>
      <c r="AQ34" s="304">
        <v>1</v>
      </c>
      <c r="AR34" s="305" t="s">
        <v>489</v>
      </c>
    </row>
    <row r="35" spans="1:46" ht="27" customHeight="1" x14ac:dyDescent="0.2">
      <c r="A35" s="259"/>
      <c r="AK35" s="1107" t="s">
        <v>506</v>
      </c>
      <c r="AL35" s="1108"/>
      <c r="AM35" s="1108"/>
      <c r="AN35" s="1109"/>
      <c r="AO35" s="303">
        <v>874193</v>
      </c>
      <c r="AP35" s="303">
        <v>21544</v>
      </c>
      <c r="AQ35" s="304">
        <v>17211</v>
      </c>
      <c r="AR35" s="305">
        <v>25.2</v>
      </c>
    </row>
    <row r="36" spans="1:46" ht="27" customHeight="1" x14ac:dyDescent="0.2">
      <c r="A36" s="259"/>
      <c r="AK36" s="1107" t="s">
        <v>507</v>
      </c>
      <c r="AL36" s="1108"/>
      <c r="AM36" s="1108"/>
      <c r="AN36" s="1109"/>
      <c r="AO36" s="303" t="s">
        <v>489</v>
      </c>
      <c r="AP36" s="303" t="s">
        <v>489</v>
      </c>
      <c r="AQ36" s="304">
        <v>2478</v>
      </c>
      <c r="AR36" s="305" t="s">
        <v>489</v>
      </c>
    </row>
    <row r="37" spans="1:46" ht="13.5" customHeight="1" x14ac:dyDescent="0.2">
      <c r="A37" s="259"/>
      <c r="AK37" s="1107" t="s">
        <v>508</v>
      </c>
      <c r="AL37" s="1108"/>
      <c r="AM37" s="1108"/>
      <c r="AN37" s="1109"/>
      <c r="AO37" s="303" t="s">
        <v>489</v>
      </c>
      <c r="AP37" s="303" t="s">
        <v>489</v>
      </c>
      <c r="AQ37" s="304">
        <v>654</v>
      </c>
      <c r="AR37" s="305" t="s">
        <v>489</v>
      </c>
    </row>
    <row r="38" spans="1:46" ht="27" customHeight="1" x14ac:dyDescent="0.2">
      <c r="A38" s="259"/>
      <c r="AK38" s="1110" t="s">
        <v>509</v>
      </c>
      <c r="AL38" s="1111"/>
      <c r="AM38" s="1111"/>
      <c r="AN38" s="1112"/>
      <c r="AO38" s="306" t="s">
        <v>489</v>
      </c>
      <c r="AP38" s="306" t="s">
        <v>489</v>
      </c>
      <c r="AQ38" s="307">
        <v>4</v>
      </c>
      <c r="AR38" s="295" t="s">
        <v>489</v>
      </c>
      <c r="AS38" s="302"/>
    </row>
    <row r="39" spans="1:46" ht="13" x14ac:dyDescent="0.2">
      <c r="A39" s="259"/>
      <c r="AK39" s="1110" t="s">
        <v>510</v>
      </c>
      <c r="AL39" s="1111"/>
      <c r="AM39" s="1111"/>
      <c r="AN39" s="1112"/>
      <c r="AO39" s="303">
        <v>-376742</v>
      </c>
      <c r="AP39" s="303">
        <v>-9284</v>
      </c>
      <c r="AQ39" s="304">
        <v>-3502</v>
      </c>
      <c r="AR39" s="305">
        <v>165.1</v>
      </c>
      <c r="AS39" s="302"/>
    </row>
    <row r="40" spans="1:46" ht="27" customHeight="1" x14ac:dyDescent="0.2">
      <c r="A40" s="259"/>
      <c r="AK40" s="1107" t="s">
        <v>511</v>
      </c>
      <c r="AL40" s="1108"/>
      <c r="AM40" s="1108"/>
      <c r="AN40" s="1109"/>
      <c r="AO40" s="303">
        <v>-1446897</v>
      </c>
      <c r="AP40" s="303">
        <v>-35657</v>
      </c>
      <c r="AQ40" s="304">
        <v>-63750</v>
      </c>
      <c r="AR40" s="305">
        <v>-44.1</v>
      </c>
      <c r="AS40" s="302"/>
    </row>
    <row r="41" spans="1:46" ht="13" x14ac:dyDescent="0.2">
      <c r="A41" s="259"/>
      <c r="AK41" s="1113" t="s">
        <v>287</v>
      </c>
      <c r="AL41" s="1114"/>
      <c r="AM41" s="1114"/>
      <c r="AN41" s="1115"/>
      <c r="AO41" s="303">
        <v>1170432</v>
      </c>
      <c r="AP41" s="303">
        <v>28844</v>
      </c>
      <c r="AQ41" s="304">
        <v>28185</v>
      </c>
      <c r="AR41" s="305">
        <v>2.2999999999999998</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 x14ac:dyDescent="0.2">
      <c r="A48" s="259"/>
      <c r="AK48" s="313" t="s">
        <v>513</v>
      </c>
      <c r="AL48" s="313"/>
      <c r="AM48" s="313"/>
      <c r="AN48" s="313"/>
      <c r="AO48" s="313"/>
      <c r="AP48" s="313"/>
      <c r="AQ48" s="314"/>
      <c r="AR48" s="313"/>
    </row>
    <row r="49" spans="1:44" ht="13.5" customHeight="1" x14ac:dyDescent="0.2">
      <c r="A49" s="259"/>
      <c r="AK49" s="315"/>
      <c r="AL49" s="316"/>
      <c r="AM49" s="1100" t="s">
        <v>481</v>
      </c>
      <c r="AN49" s="1102" t="s">
        <v>514</v>
      </c>
      <c r="AO49" s="1103"/>
      <c r="AP49" s="1103"/>
      <c r="AQ49" s="1103"/>
      <c r="AR49" s="1104"/>
    </row>
    <row r="50" spans="1:44" ht="13" x14ac:dyDescent="0.2">
      <c r="A50" s="259"/>
      <c r="AK50" s="317"/>
      <c r="AL50" s="318"/>
      <c r="AM50" s="1101"/>
      <c r="AN50" s="319" t="s">
        <v>515</v>
      </c>
      <c r="AO50" s="320" t="s">
        <v>516</v>
      </c>
      <c r="AP50" s="321" t="s">
        <v>517</v>
      </c>
      <c r="AQ50" s="322" t="s">
        <v>518</v>
      </c>
      <c r="AR50" s="323" t="s">
        <v>519</v>
      </c>
    </row>
    <row r="51" spans="1:44" ht="13" x14ac:dyDescent="0.2">
      <c r="A51" s="259"/>
      <c r="AK51" s="315" t="s">
        <v>520</v>
      </c>
      <c r="AL51" s="316"/>
      <c r="AM51" s="324">
        <v>4476818</v>
      </c>
      <c r="AN51" s="325">
        <v>104025</v>
      </c>
      <c r="AO51" s="326">
        <v>91.9</v>
      </c>
      <c r="AP51" s="327">
        <v>94081</v>
      </c>
      <c r="AQ51" s="328">
        <v>10.5</v>
      </c>
      <c r="AR51" s="329">
        <v>81.400000000000006</v>
      </c>
    </row>
    <row r="52" spans="1:44" ht="13" x14ac:dyDescent="0.2">
      <c r="A52" s="259"/>
      <c r="AK52" s="330"/>
      <c r="AL52" s="331" t="s">
        <v>521</v>
      </c>
      <c r="AM52" s="332">
        <v>2423474</v>
      </c>
      <c r="AN52" s="333">
        <v>56313</v>
      </c>
      <c r="AO52" s="334">
        <v>68.099999999999994</v>
      </c>
      <c r="AP52" s="335">
        <v>48949</v>
      </c>
      <c r="AQ52" s="336">
        <v>11.5</v>
      </c>
      <c r="AR52" s="337">
        <v>56.6</v>
      </c>
    </row>
    <row r="53" spans="1:44" ht="13" x14ac:dyDescent="0.2">
      <c r="A53" s="259"/>
      <c r="AK53" s="315" t="s">
        <v>522</v>
      </c>
      <c r="AL53" s="316"/>
      <c r="AM53" s="324">
        <v>768057</v>
      </c>
      <c r="AN53" s="325">
        <v>18096</v>
      </c>
      <c r="AO53" s="326">
        <v>-82.6</v>
      </c>
      <c r="AP53" s="327">
        <v>92632</v>
      </c>
      <c r="AQ53" s="328">
        <v>-1.5</v>
      </c>
      <c r="AR53" s="329">
        <v>-81.099999999999994</v>
      </c>
    </row>
    <row r="54" spans="1:44" ht="13" x14ac:dyDescent="0.2">
      <c r="A54" s="259"/>
      <c r="AK54" s="330"/>
      <c r="AL54" s="331" t="s">
        <v>521</v>
      </c>
      <c r="AM54" s="332">
        <v>573234</v>
      </c>
      <c r="AN54" s="333">
        <v>13506</v>
      </c>
      <c r="AO54" s="334">
        <v>-76</v>
      </c>
      <c r="AP54" s="335">
        <v>47978</v>
      </c>
      <c r="AQ54" s="336">
        <v>-2</v>
      </c>
      <c r="AR54" s="337">
        <v>-74</v>
      </c>
    </row>
    <row r="55" spans="1:44" ht="13" x14ac:dyDescent="0.2">
      <c r="A55" s="259"/>
      <c r="AK55" s="315" t="s">
        <v>523</v>
      </c>
      <c r="AL55" s="316"/>
      <c r="AM55" s="324">
        <v>756283</v>
      </c>
      <c r="AN55" s="325">
        <v>18086</v>
      </c>
      <c r="AO55" s="326">
        <v>-0.1</v>
      </c>
      <c r="AP55" s="327">
        <v>96469</v>
      </c>
      <c r="AQ55" s="328">
        <v>4.0999999999999996</v>
      </c>
      <c r="AR55" s="329">
        <v>-4.2</v>
      </c>
    </row>
    <row r="56" spans="1:44" ht="13" x14ac:dyDescent="0.2">
      <c r="A56" s="259"/>
      <c r="AK56" s="330"/>
      <c r="AL56" s="331" t="s">
        <v>521</v>
      </c>
      <c r="AM56" s="332">
        <v>520134</v>
      </c>
      <c r="AN56" s="333">
        <v>12438</v>
      </c>
      <c r="AO56" s="334">
        <v>-7.9</v>
      </c>
      <c r="AP56" s="335">
        <v>49775</v>
      </c>
      <c r="AQ56" s="336">
        <v>3.7</v>
      </c>
      <c r="AR56" s="337">
        <v>-11.6</v>
      </c>
    </row>
    <row r="57" spans="1:44" ht="13" x14ac:dyDescent="0.2">
      <c r="A57" s="259"/>
      <c r="AK57" s="315" t="s">
        <v>524</v>
      </c>
      <c r="AL57" s="316"/>
      <c r="AM57" s="324">
        <v>786554</v>
      </c>
      <c r="AN57" s="325">
        <v>19046</v>
      </c>
      <c r="AO57" s="326">
        <v>5.3</v>
      </c>
      <c r="AP57" s="327">
        <v>85743</v>
      </c>
      <c r="AQ57" s="328">
        <v>-11.1</v>
      </c>
      <c r="AR57" s="329">
        <v>16.399999999999999</v>
      </c>
    </row>
    <row r="58" spans="1:44" ht="13" x14ac:dyDescent="0.2">
      <c r="A58" s="259"/>
      <c r="AK58" s="330"/>
      <c r="AL58" s="331" t="s">
        <v>521</v>
      </c>
      <c r="AM58" s="332">
        <v>314246</v>
      </c>
      <c r="AN58" s="333">
        <v>7609</v>
      </c>
      <c r="AO58" s="334">
        <v>-38.799999999999997</v>
      </c>
      <c r="AP58" s="335">
        <v>45231</v>
      </c>
      <c r="AQ58" s="336">
        <v>-9.1</v>
      </c>
      <c r="AR58" s="337">
        <v>-29.7</v>
      </c>
    </row>
    <row r="59" spans="1:44" ht="13" x14ac:dyDescent="0.2">
      <c r="A59" s="259"/>
      <c r="AK59" s="315" t="s">
        <v>525</v>
      </c>
      <c r="AL59" s="316"/>
      <c r="AM59" s="324">
        <v>708255</v>
      </c>
      <c r="AN59" s="325">
        <v>17454</v>
      </c>
      <c r="AO59" s="326">
        <v>-8.4</v>
      </c>
      <c r="AP59" s="327">
        <v>92509</v>
      </c>
      <c r="AQ59" s="328">
        <v>7.9</v>
      </c>
      <c r="AR59" s="329">
        <v>-16.3</v>
      </c>
    </row>
    <row r="60" spans="1:44" ht="13" x14ac:dyDescent="0.2">
      <c r="A60" s="259"/>
      <c r="AK60" s="330"/>
      <c r="AL60" s="331" t="s">
        <v>521</v>
      </c>
      <c r="AM60" s="332">
        <v>454359</v>
      </c>
      <c r="AN60" s="333">
        <v>11197</v>
      </c>
      <c r="AO60" s="334">
        <v>47.2</v>
      </c>
      <c r="AP60" s="335">
        <v>52274</v>
      </c>
      <c r="AQ60" s="336">
        <v>15.6</v>
      </c>
      <c r="AR60" s="337">
        <v>31.6</v>
      </c>
    </row>
    <row r="61" spans="1:44" ht="13" x14ac:dyDescent="0.2">
      <c r="A61" s="259"/>
      <c r="AK61" s="315" t="s">
        <v>526</v>
      </c>
      <c r="AL61" s="338"/>
      <c r="AM61" s="324">
        <v>1499193</v>
      </c>
      <c r="AN61" s="325">
        <v>35341</v>
      </c>
      <c r="AO61" s="326">
        <v>1.2</v>
      </c>
      <c r="AP61" s="327">
        <v>92287</v>
      </c>
      <c r="AQ61" s="339">
        <v>2</v>
      </c>
      <c r="AR61" s="329">
        <v>-0.8</v>
      </c>
    </row>
    <row r="62" spans="1:44" ht="13" x14ac:dyDescent="0.2">
      <c r="A62" s="259"/>
      <c r="AK62" s="330"/>
      <c r="AL62" s="331" t="s">
        <v>521</v>
      </c>
      <c r="AM62" s="332">
        <v>857089</v>
      </c>
      <c r="AN62" s="333">
        <v>20213</v>
      </c>
      <c r="AO62" s="334">
        <v>-1.5</v>
      </c>
      <c r="AP62" s="335">
        <v>48841</v>
      </c>
      <c r="AQ62" s="336">
        <v>3.9</v>
      </c>
      <c r="AR62" s="337">
        <v>-5.4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dZVxjVMV3mr3vJTtDlRFmeIM8lokWqXqDXOjMgLul0VFu90uXWWax+n0Nvo0sty7AprZ6IBYaIv1fY2b5b6eRw==" saltValue="/UHluVWsdJ9bovFzIMZm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kdAgkcCWioWhMAFRNau40ORDCpYsPWUaAndl24I/tUYHUrOksjJANdUWtv7cMECu6bZhmy/ExyQPRr55F6gtTw==" saltValue="liX3dy+Q5DgfI5QATJKr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BuBvvNescDkeKtrsepQmHTYkSkwo8qw0hQRiwgSFE5l90vUCl7GMRPf9BN5XN5XroAp9TE1OpcIDUMnge+K3SQ==" saltValue="zza0QOZ7EDGOLwUWhhFO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26" t="s">
        <v>3</v>
      </c>
      <c r="D47" s="1126"/>
      <c r="E47" s="1127"/>
      <c r="F47" s="11">
        <v>10.23</v>
      </c>
      <c r="G47" s="12">
        <v>9.6</v>
      </c>
      <c r="H47" s="12">
        <v>10.76</v>
      </c>
      <c r="I47" s="12">
        <v>9.74</v>
      </c>
      <c r="J47" s="13">
        <v>11.39</v>
      </c>
    </row>
    <row r="48" spans="2:10" ht="57.75" customHeight="1" x14ac:dyDescent="0.2">
      <c r="B48" s="14"/>
      <c r="C48" s="1128" t="s">
        <v>4</v>
      </c>
      <c r="D48" s="1128"/>
      <c r="E48" s="1129"/>
      <c r="F48" s="15">
        <v>2.74</v>
      </c>
      <c r="G48" s="16">
        <v>3.31</v>
      </c>
      <c r="H48" s="16">
        <v>8.41</v>
      </c>
      <c r="I48" s="16">
        <v>5.1100000000000003</v>
      </c>
      <c r="J48" s="17">
        <v>2.5499999999999998</v>
      </c>
    </row>
    <row r="49" spans="2:10" ht="57.75" customHeight="1" thickBot="1" x14ac:dyDescent="0.25">
      <c r="B49" s="18"/>
      <c r="C49" s="1130" t="s">
        <v>5</v>
      </c>
      <c r="D49" s="1130"/>
      <c r="E49" s="1131"/>
      <c r="F49" s="19" t="s">
        <v>533</v>
      </c>
      <c r="G49" s="20" t="s">
        <v>534</v>
      </c>
      <c r="H49" s="20">
        <v>5.24</v>
      </c>
      <c r="I49" s="20" t="s">
        <v>535</v>
      </c>
      <c r="J49" s="21" t="s">
        <v>536</v>
      </c>
    </row>
    <row r="50" spans="2:10" ht="13" x14ac:dyDescent="0.2"/>
  </sheetData>
  <sheetProtection algorithmName="SHA-512" hashValue="HpWr1dpaVo1mvSHqn4+3IJSgiDWd2FzMv88zzjxg1YJ9AM3kzJ1ikyX+h4sxQcSS8p+ZZrKb0+CdQqHD9dIF7A==" saltValue="6O+me7qdLwTWQHK48ro5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6" t="s">
        <v>537</v>
      </c>
      <c r="D34" s="1136"/>
      <c r="E34" s="1137"/>
      <c r="F34" s="32">
        <v>9.2200000000000006</v>
      </c>
      <c r="G34" s="33">
        <v>9.7200000000000006</v>
      </c>
      <c r="H34" s="33">
        <v>10.7</v>
      </c>
      <c r="I34" s="33">
        <v>11.62</v>
      </c>
      <c r="J34" s="34">
        <v>11.32</v>
      </c>
      <c r="K34" s="22"/>
      <c r="L34" s="22"/>
      <c r="M34" s="22"/>
      <c r="N34" s="22"/>
      <c r="O34" s="22"/>
      <c r="P34" s="22"/>
    </row>
    <row r="35" spans="1:16" ht="39" customHeight="1" x14ac:dyDescent="0.2">
      <c r="A35" s="22"/>
      <c r="B35" s="35"/>
      <c r="C35" s="1132" t="s">
        <v>538</v>
      </c>
      <c r="D35" s="1132"/>
      <c r="E35" s="1133"/>
      <c r="F35" s="36">
        <v>2.73</v>
      </c>
      <c r="G35" s="37">
        <v>3.31</v>
      </c>
      <c r="H35" s="37">
        <v>8.4</v>
      </c>
      <c r="I35" s="37">
        <v>5.0999999999999996</v>
      </c>
      <c r="J35" s="38">
        <v>2.5499999999999998</v>
      </c>
      <c r="K35" s="22"/>
      <c r="L35" s="22"/>
      <c r="M35" s="22"/>
      <c r="N35" s="22"/>
      <c r="O35" s="22"/>
      <c r="P35" s="22"/>
    </row>
    <row r="36" spans="1:16" ht="39" customHeight="1" x14ac:dyDescent="0.2">
      <c r="A36" s="22"/>
      <c r="B36" s="35"/>
      <c r="C36" s="1132" t="s">
        <v>539</v>
      </c>
      <c r="D36" s="1132"/>
      <c r="E36" s="1133"/>
      <c r="F36" s="36">
        <v>1.96</v>
      </c>
      <c r="G36" s="37">
        <v>1.1000000000000001</v>
      </c>
      <c r="H36" s="37">
        <v>0.72</v>
      </c>
      <c r="I36" s="37">
        <v>0.56999999999999995</v>
      </c>
      <c r="J36" s="38">
        <v>0.82</v>
      </c>
      <c r="K36" s="22"/>
      <c r="L36" s="22"/>
      <c r="M36" s="22"/>
      <c r="N36" s="22"/>
      <c r="O36" s="22"/>
      <c r="P36" s="22"/>
    </row>
    <row r="37" spans="1:16" ht="39" customHeight="1" x14ac:dyDescent="0.2">
      <c r="A37" s="22"/>
      <c r="B37" s="35"/>
      <c r="C37" s="1132" t="s">
        <v>540</v>
      </c>
      <c r="D37" s="1132"/>
      <c r="E37" s="1133"/>
      <c r="F37" s="36" t="s">
        <v>489</v>
      </c>
      <c r="G37" s="37">
        <v>0.55000000000000004</v>
      </c>
      <c r="H37" s="37">
        <v>0.62</v>
      </c>
      <c r="I37" s="37">
        <v>0.55000000000000004</v>
      </c>
      <c r="J37" s="38">
        <v>0.77</v>
      </c>
      <c r="K37" s="22"/>
      <c r="L37" s="22"/>
      <c r="M37" s="22"/>
      <c r="N37" s="22"/>
      <c r="O37" s="22"/>
      <c r="P37" s="22"/>
    </row>
    <row r="38" spans="1:16" ht="39" customHeight="1" x14ac:dyDescent="0.2">
      <c r="A38" s="22"/>
      <c r="B38" s="35"/>
      <c r="C38" s="1132" t="s">
        <v>541</v>
      </c>
      <c r="D38" s="1132"/>
      <c r="E38" s="1133"/>
      <c r="F38" s="36">
        <v>0.38</v>
      </c>
      <c r="G38" s="37">
        <v>0.34</v>
      </c>
      <c r="H38" s="37">
        <v>0.34</v>
      </c>
      <c r="I38" s="37">
        <v>0.4</v>
      </c>
      <c r="J38" s="38">
        <v>0.38</v>
      </c>
      <c r="K38" s="22"/>
      <c r="L38" s="22"/>
      <c r="M38" s="22"/>
      <c r="N38" s="22"/>
      <c r="O38" s="22"/>
      <c r="P38" s="22"/>
    </row>
    <row r="39" spans="1:16" ht="39" customHeight="1" x14ac:dyDescent="0.2">
      <c r="A39" s="22"/>
      <c r="B39" s="35"/>
      <c r="C39" s="1132" t="s">
        <v>542</v>
      </c>
      <c r="D39" s="1132"/>
      <c r="E39" s="1133"/>
      <c r="F39" s="36">
        <v>0.18</v>
      </c>
      <c r="G39" s="37">
        <v>0.27</v>
      </c>
      <c r="H39" s="37">
        <v>0.08</v>
      </c>
      <c r="I39" s="37">
        <v>0.13</v>
      </c>
      <c r="J39" s="38">
        <v>0.1</v>
      </c>
      <c r="K39" s="22"/>
      <c r="L39" s="22"/>
      <c r="M39" s="22"/>
      <c r="N39" s="22"/>
      <c r="O39" s="22"/>
      <c r="P39" s="22"/>
    </row>
    <row r="40" spans="1:16" ht="39" customHeight="1" x14ac:dyDescent="0.2">
      <c r="A40" s="22"/>
      <c r="B40" s="35"/>
      <c r="C40" s="1132" t="s">
        <v>543</v>
      </c>
      <c r="D40" s="1132"/>
      <c r="E40" s="1133"/>
      <c r="F40" s="36">
        <v>7.0000000000000007E-2</v>
      </c>
      <c r="G40" s="37">
        <v>0.11</v>
      </c>
      <c r="H40" s="37">
        <v>0.75</v>
      </c>
      <c r="I40" s="37">
        <v>0.02</v>
      </c>
      <c r="J40" s="38">
        <v>0.01</v>
      </c>
      <c r="K40" s="22"/>
      <c r="L40" s="22"/>
      <c r="M40" s="22"/>
      <c r="N40" s="22"/>
      <c r="O40" s="22"/>
      <c r="P40" s="22"/>
    </row>
    <row r="41" spans="1:16" ht="39" customHeight="1" x14ac:dyDescent="0.2">
      <c r="A41" s="22"/>
      <c r="B41" s="35"/>
      <c r="C41" s="1132" t="s">
        <v>544</v>
      </c>
      <c r="D41" s="1132"/>
      <c r="E41" s="1133"/>
      <c r="F41" s="36">
        <v>0</v>
      </c>
      <c r="G41" s="37">
        <v>0</v>
      </c>
      <c r="H41" s="37">
        <v>0</v>
      </c>
      <c r="I41" s="37">
        <v>0</v>
      </c>
      <c r="J41" s="38">
        <v>0</v>
      </c>
      <c r="K41" s="22"/>
      <c r="L41" s="22"/>
      <c r="M41" s="22"/>
      <c r="N41" s="22"/>
      <c r="O41" s="22"/>
      <c r="P41" s="22"/>
    </row>
    <row r="42" spans="1:16" ht="39" customHeight="1" x14ac:dyDescent="0.2">
      <c r="A42" s="22"/>
      <c r="B42" s="39"/>
      <c r="C42" s="1132" t="s">
        <v>545</v>
      </c>
      <c r="D42" s="1132"/>
      <c r="E42" s="1133"/>
      <c r="F42" s="36" t="s">
        <v>489</v>
      </c>
      <c r="G42" s="37" t="s">
        <v>489</v>
      </c>
      <c r="H42" s="37" t="s">
        <v>489</v>
      </c>
      <c r="I42" s="37" t="s">
        <v>489</v>
      </c>
      <c r="J42" s="38" t="s">
        <v>489</v>
      </c>
      <c r="K42" s="22"/>
      <c r="L42" s="22"/>
      <c r="M42" s="22"/>
      <c r="N42" s="22"/>
      <c r="O42" s="22"/>
      <c r="P42" s="22"/>
    </row>
    <row r="43" spans="1:16" ht="39" customHeight="1" thickBot="1" x14ac:dyDescent="0.25">
      <c r="A43" s="22"/>
      <c r="B43" s="40"/>
      <c r="C43" s="1134" t="s">
        <v>546</v>
      </c>
      <c r="D43" s="1134"/>
      <c r="E43" s="1135"/>
      <c r="F43" s="41">
        <v>0.35</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igmnq6lB8n/Ig6VuUAWNIxR/Z0pFMZEJWAdyrJXxDxlOtRGzGF9iFaCv7CHVOdnMQ4qgXVMGAX8+Aqsip9GiAg==" saltValue="F+LWUWlIc9sZIoRWXCow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2147</v>
      </c>
      <c r="L45" s="58">
        <v>4185</v>
      </c>
      <c r="M45" s="58">
        <v>1911</v>
      </c>
      <c r="N45" s="58">
        <v>2009</v>
      </c>
      <c r="O45" s="59">
        <v>2120</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x14ac:dyDescent="0.2">
      <c r="A48" s="46"/>
      <c r="B48" s="1163"/>
      <c r="C48" s="1164"/>
      <c r="D48" s="60"/>
      <c r="E48" s="1140" t="s">
        <v>13</v>
      </c>
      <c r="F48" s="1140"/>
      <c r="G48" s="1140"/>
      <c r="H48" s="1140"/>
      <c r="I48" s="1140"/>
      <c r="J48" s="1141"/>
      <c r="K48" s="61">
        <v>740</v>
      </c>
      <c r="L48" s="62">
        <v>866</v>
      </c>
      <c r="M48" s="62">
        <v>880</v>
      </c>
      <c r="N48" s="62">
        <v>823</v>
      </c>
      <c r="O48" s="63">
        <v>874</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489</v>
      </c>
      <c r="L49" s="62" t="s">
        <v>489</v>
      </c>
      <c r="M49" s="62" t="s">
        <v>489</v>
      </c>
      <c r="N49" s="62" t="s">
        <v>489</v>
      </c>
      <c r="O49" s="63" t="s">
        <v>489</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489</v>
      </c>
      <c r="L50" s="62" t="s">
        <v>489</v>
      </c>
      <c r="M50" s="62" t="s">
        <v>489</v>
      </c>
      <c r="N50" s="62" t="s">
        <v>489</v>
      </c>
      <c r="O50" s="63" t="s">
        <v>489</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489</v>
      </c>
      <c r="L51" s="62" t="s">
        <v>489</v>
      </c>
      <c r="M51" s="62" t="s">
        <v>489</v>
      </c>
      <c r="N51" s="62" t="s">
        <v>489</v>
      </c>
      <c r="O51" s="63" t="s">
        <v>489</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1793</v>
      </c>
      <c r="L52" s="62">
        <v>3853</v>
      </c>
      <c r="M52" s="62">
        <v>1772</v>
      </c>
      <c r="N52" s="62">
        <v>1786</v>
      </c>
      <c r="O52" s="63">
        <v>1824</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1094</v>
      </c>
      <c r="L53" s="67">
        <v>1198</v>
      </c>
      <c r="M53" s="67">
        <v>1019</v>
      </c>
      <c r="N53" s="67">
        <v>1046</v>
      </c>
      <c r="O53" s="68">
        <v>1170</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7orAOI6QEgdzMK82x7JaAb6/RRpVGp3Rv/gdi3ovt9N+DugId5LM3LI+w9y9j8v+59/mneSJuIenDDR56X2ZGg==" saltValue="ehqyy+szL7Lyka/37XQlW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81" t="s">
        <v>30</v>
      </c>
      <c r="C41" s="1182"/>
      <c r="D41" s="103"/>
      <c r="E41" s="1183" t="s">
        <v>31</v>
      </c>
      <c r="F41" s="1183"/>
      <c r="G41" s="1183"/>
      <c r="H41" s="1184"/>
      <c r="I41" s="342">
        <v>26618</v>
      </c>
      <c r="J41" s="343">
        <v>23713</v>
      </c>
      <c r="K41" s="343">
        <v>22869</v>
      </c>
      <c r="L41" s="343">
        <v>21352</v>
      </c>
      <c r="M41" s="344">
        <v>19834</v>
      </c>
    </row>
    <row r="42" spans="2:13" ht="27.75" customHeight="1" x14ac:dyDescent="0.2">
      <c r="B42" s="1171"/>
      <c r="C42" s="1172"/>
      <c r="D42" s="104"/>
      <c r="E42" s="1175" t="s">
        <v>32</v>
      </c>
      <c r="F42" s="1175"/>
      <c r="G42" s="1175"/>
      <c r="H42" s="1176"/>
      <c r="I42" s="345" t="s">
        <v>489</v>
      </c>
      <c r="J42" s="346" t="s">
        <v>489</v>
      </c>
      <c r="K42" s="346" t="s">
        <v>489</v>
      </c>
      <c r="L42" s="346" t="s">
        <v>489</v>
      </c>
      <c r="M42" s="347">
        <v>1717</v>
      </c>
    </row>
    <row r="43" spans="2:13" ht="27.75" customHeight="1" x14ac:dyDescent="0.2">
      <c r="B43" s="1171"/>
      <c r="C43" s="1172"/>
      <c r="D43" s="104"/>
      <c r="E43" s="1175" t="s">
        <v>33</v>
      </c>
      <c r="F43" s="1175"/>
      <c r="G43" s="1175"/>
      <c r="H43" s="1176"/>
      <c r="I43" s="345">
        <v>5804</v>
      </c>
      <c r="J43" s="346">
        <v>5497</v>
      </c>
      <c r="K43" s="346">
        <v>5160</v>
      </c>
      <c r="L43" s="346">
        <v>4958</v>
      </c>
      <c r="M43" s="347">
        <v>4621</v>
      </c>
    </row>
    <row r="44" spans="2:13" ht="27.75" customHeight="1" x14ac:dyDescent="0.2">
      <c r="B44" s="1171"/>
      <c r="C44" s="1172"/>
      <c r="D44" s="104"/>
      <c r="E44" s="1175" t="s">
        <v>34</v>
      </c>
      <c r="F44" s="1175"/>
      <c r="G44" s="1175"/>
      <c r="H44" s="1176"/>
      <c r="I44" s="345" t="s">
        <v>489</v>
      </c>
      <c r="J44" s="346" t="s">
        <v>489</v>
      </c>
      <c r="K44" s="346" t="s">
        <v>489</v>
      </c>
      <c r="L44" s="346" t="s">
        <v>489</v>
      </c>
      <c r="M44" s="347" t="s">
        <v>489</v>
      </c>
    </row>
    <row r="45" spans="2:13" ht="27.75" customHeight="1" x14ac:dyDescent="0.2">
      <c r="B45" s="1171"/>
      <c r="C45" s="1172"/>
      <c r="D45" s="104"/>
      <c r="E45" s="1175" t="s">
        <v>35</v>
      </c>
      <c r="F45" s="1175"/>
      <c r="G45" s="1175"/>
      <c r="H45" s="1176"/>
      <c r="I45" s="345">
        <v>2920</v>
      </c>
      <c r="J45" s="346">
        <v>2793</v>
      </c>
      <c r="K45" s="346">
        <v>2785</v>
      </c>
      <c r="L45" s="346">
        <v>2813</v>
      </c>
      <c r="M45" s="347">
        <v>2900</v>
      </c>
    </row>
    <row r="46" spans="2:13" ht="27.75" customHeight="1" x14ac:dyDescent="0.2">
      <c r="B46" s="1171"/>
      <c r="C46" s="1172"/>
      <c r="D46" s="105"/>
      <c r="E46" s="1175" t="s">
        <v>36</v>
      </c>
      <c r="F46" s="1175"/>
      <c r="G46" s="1175"/>
      <c r="H46" s="1176"/>
      <c r="I46" s="345" t="s">
        <v>489</v>
      </c>
      <c r="J46" s="346" t="s">
        <v>489</v>
      </c>
      <c r="K46" s="346" t="s">
        <v>489</v>
      </c>
      <c r="L46" s="346" t="s">
        <v>489</v>
      </c>
      <c r="M46" s="347" t="s">
        <v>489</v>
      </c>
    </row>
    <row r="47" spans="2:13" ht="27.75" customHeight="1" x14ac:dyDescent="0.2">
      <c r="B47" s="1171"/>
      <c r="C47" s="1172"/>
      <c r="D47" s="106"/>
      <c r="E47" s="1185" t="s">
        <v>37</v>
      </c>
      <c r="F47" s="1186"/>
      <c r="G47" s="1186"/>
      <c r="H47" s="1187"/>
      <c r="I47" s="345" t="s">
        <v>489</v>
      </c>
      <c r="J47" s="346" t="s">
        <v>489</v>
      </c>
      <c r="K47" s="346" t="s">
        <v>489</v>
      </c>
      <c r="L47" s="346" t="s">
        <v>489</v>
      </c>
      <c r="M47" s="347" t="s">
        <v>489</v>
      </c>
    </row>
    <row r="48" spans="2:13" ht="27.75" customHeight="1" x14ac:dyDescent="0.2">
      <c r="B48" s="1171"/>
      <c r="C48" s="1172"/>
      <c r="D48" s="104"/>
      <c r="E48" s="1175" t="s">
        <v>38</v>
      </c>
      <c r="F48" s="1175"/>
      <c r="G48" s="1175"/>
      <c r="H48" s="1176"/>
      <c r="I48" s="345" t="s">
        <v>489</v>
      </c>
      <c r="J48" s="346" t="s">
        <v>489</v>
      </c>
      <c r="K48" s="346" t="s">
        <v>489</v>
      </c>
      <c r="L48" s="346" t="s">
        <v>489</v>
      </c>
      <c r="M48" s="347" t="s">
        <v>489</v>
      </c>
    </row>
    <row r="49" spans="2:13" ht="27.75" customHeight="1" x14ac:dyDescent="0.2">
      <c r="B49" s="1173"/>
      <c r="C49" s="1174"/>
      <c r="D49" s="104"/>
      <c r="E49" s="1175" t="s">
        <v>39</v>
      </c>
      <c r="F49" s="1175"/>
      <c r="G49" s="1175"/>
      <c r="H49" s="1176"/>
      <c r="I49" s="345" t="s">
        <v>489</v>
      </c>
      <c r="J49" s="346" t="s">
        <v>489</v>
      </c>
      <c r="K49" s="346" t="s">
        <v>489</v>
      </c>
      <c r="L49" s="346" t="s">
        <v>489</v>
      </c>
      <c r="M49" s="347" t="s">
        <v>489</v>
      </c>
    </row>
    <row r="50" spans="2:13" ht="27.75" customHeight="1" x14ac:dyDescent="0.2">
      <c r="B50" s="1169" t="s">
        <v>40</v>
      </c>
      <c r="C50" s="1170"/>
      <c r="D50" s="107"/>
      <c r="E50" s="1175" t="s">
        <v>41</v>
      </c>
      <c r="F50" s="1175"/>
      <c r="G50" s="1175"/>
      <c r="H50" s="1176"/>
      <c r="I50" s="345">
        <v>2092</v>
      </c>
      <c r="J50" s="346">
        <v>2797</v>
      </c>
      <c r="K50" s="346">
        <v>4036</v>
      </c>
      <c r="L50" s="346">
        <v>4938</v>
      </c>
      <c r="M50" s="347">
        <v>5330</v>
      </c>
    </row>
    <row r="51" spans="2:13" ht="27.75" customHeight="1" x14ac:dyDescent="0.2">
      <c r="B51" s="1171"/>
      <c r="C51" s="1172"/>
      <c r="D51" s="104"/>
      <c r="E51" s="1175" t="s">
        <v>42</v>
      </c>
      <c r="F51" s="1175"/>
      <c r="G51" s="1175"/>
      <c r="H51" s="1176"/>
      <c r="I51" s="345">
        <v>2947</v>
      </c>
      <c r="J51" s="346">
        <v>2583</v>
      </c>
      <c r="K51" s="346">
        <v>2320</v>
      </c>
      <c r="L51" s="346">
        <v>2016</v>
      </c>
      <c r="M51" s="347">
        <v>1839</v>
      </c>
    </row>
    <row r="52" spans="2:13" ht="27.75" customHeight="1" x14ac:dyDescent="0.2">
      <c r="B52" s="1173"/>
      <c r="C52" s="1174"/>
      <c r="D52" s="104"/>
      <c r="E52" s="1175" t="s">
        <v>43</v>
      </c>
      <c r="F52" s="1175"/>
      <c r="G52" s="1175"/>
      <c r="H52" s="1176"/>
      <c r="I52" s="345">
        <v>16444</v>
      </c>
      <c r="J52" s="346">
        <v>16146</v>
      </c>
      <c r="K52" s="346">
        <v>15441</v>
      </c>
      <c r="L52" s="346">
        <v>14509</v>
      </c>
      <c r="M52" s="347">
        <v>13457</v>
      </c>
    </row>
    <row r="53" spans="2:13" ht="27.75" customHeight="1" thickBot="1" x14ac:dyDescent="0.25">
      <c r="B53" s="1177" t="s">
        <v>19</v>
      </c>
      <c r="C53" s="1178"/>
      <c r="D53" s="108"/>
      <c r="E53" s="1179" t="s">
        <v>44</v>
      </c>
      <c r="F53" s="1179"/>
      <c r="G53" s="1179"/>
      <c r="H53" s="1180"/>
      <c r="I53" s="348">
        <v>13860</v>
      </c>
      <c r="J53" s="349">
        <v>10475</v>
      </c>
      <c r="K53" s="349">
        <v>9017</v>
      </c>
      <c r="L53" s="349">
        <v>7659</v>
      </c>
      <c r="M53" s="350">
        <v>8446</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VRddyM7H4zOzDYNrHT1Nkx+hIHarlh0bf/VKiBacVk80HkxOtNnuFjYdzfj/gU4i+gq5SbUZGs1oS8AY8lmCxQ==" saltValue="heC4FNdTToyGn2EV0p8D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530</v>
      </c>
      <c r="G54" s="117" t="s">
        <v>531</v>
      </c>
      <c r="H54" s="118" t="s">
        <v>532</v>
      </c>
    </row>
    <row r="55" spans="2:8" ht="52.5" customHeight="1" x14ac:dyDescent="0.2">
      <c r="B55" s="119"/>
      <c r="C55" s="1196" t="s">
        <v>46</v>
      </c>
      <c r="D55" s="1196"/>
      <c r="E55" s="1197"/>
      <c r="F55" s="120">
        <v>1147</v>
      </c>
      <c r="G55" s="120">
        <v>1020</v>
      </c>
      <c r="H55" s="121">
        <v>1209</v>
      </c>
    </row>
    <row r="56" spans="2:8" ht="52.5" customHeight="1" x14ac:dyDescent="0.2">
      <c r="B56" s="122"/>
      <c r="C56" s="1198" t="s">
        <v>47</v>
      </c>
      <c r="D56" s="1198"/>
      <c r="E56" s="1199"/>
      <c r="F56" s="123">
        <v>202</v>
      </c>
      <c r="G56" s="123">
        <v>202</v>
      </c>
      <c r="H56" s="124">
        <v>259</v>
      </c>
    </row>
    <row r="57" spans="2:8" ht="53.25" customHeight="1" x14ac:dyDescent="0.2">
      <c r="B57" s="122"/>
      <c r="C57" s="1200" t="s">
        <v>48</v>
      </c>
      <c r="D57" s="1200"/>
      <c r="E57" s="1201"/>
      <c r="F57" s="125">
        <v>2167</v>
      </c>
      <c r="G57" s="125">
        <v>3148</v>
      </c>
      <c r="H57" s="126">
        <v>3496</v>
      </c>
    </row>
    <row r="58" spans="2:8" ht="45.75" customHeight="1" x14ac:dyDescent="0.2">
      <c r="B58" s="127"/>
      <c r="C58" s="1188" t="s">
        <v>556</v>
      </c>
      <c r="D58" s="1189"/>
      <c r="E58" s="1190"/>
      <c r="F58" s="128">
        <v>1013</v>
      </c>
      <c r="G58" s="128">
        <v>1655</v>
      </c>
      <c r="H58" s="129">
        <v>1905</v>
      </c>
    </row>
    <row r="59" spans="2:8" ht="45.75" customHeight="1" x14ac:dyDescent="0.2">
      <c r="B59" s="127"/>
      <c r="C59" s="1188" t="s">
        <v>557</v>
      </c>
      <c r="D59" s="1189"/>
      <c r="E59" s="1190"/>
      <c r="F59" s="128">
        <v>488</v>
      </c>
      <c r="G59" s="128">
        <v>799</v>
      </c>
      <c r="H59" s="129">
        <v>787</v>
      </c>
    </row>
    <row r="60" spans="2:8" ht="45.75" customHeight="1" x14ac:dyDescent="0.2">
      <c r="B60" s="127"/>
      <c r="C60" s="1188" t="s">
        <v>558</v>
      </c>
      <c r="D60" s="1189"/>
      <c r="E60" s="1190"/>
      <c r="F60" s="128">
        <v>512</v>
      </c>
      <c r="G60" s="128">
        <v>512</v>
      </c>
      <c r="H60" s="129">
        <v>512</v>
      </c>
    </row>
    <row r="61" spans="2:8" ht="45.75" customHeight="1" x14ac:dyDescent="0.2">
      <c r="B61" s="127"/>
      <c r="C61" s="1188" t="s">
        <v>559</v>
      </c>
      <c r="D61" s="1189"/>
      <c r="E61" s="1190"/>
      <c r="F61" s="128">
        <v>0</v>
      </c>
      <c r="G61" s="128">
        <v>27</v>
      </c>
      <c r="H61" s="129">
        <v>137</v>
      </c>
    </row>
    <row r="62" spans="2:8" ht="45.75" customHeight="1" thickBot="1" x14ac:dyDescent="0.25">
      <c r="B62" s="130"/>
      <c r="C62" s="1191" t="s">
        <v>560</v>
      </c>
      <c r="D62" s="1192"/>
      <c r="E62" s="1193"/>
      <c r="F62" s="131">
        <v>60</v>
      </c>
      <c r="G62" s="131">
        <v>62</v>
      </c>
      <c r="H62" s="132">
        <v>63</v>
      </c>
    </row>
    <row r="63" spans="2:8" ht="52.5" customHeight="1" thickBot="1" x14ac:dyDescent="0.25">
      <c r="B63" s="133"/>
      <c r="C63" s="1194" t="s">
        <v>49</v>
      </c>
      <c r="D63" s="1194"/>
      <c r="E63" s="1195"/>
      <c r="F63" s="134">
        <v>3516</v>
      </c>
      <c r="G63" s="134">
        <v>4370</v>
      </c>
      <c r="H63" s="135">
        <v>4964</v>
      </c>
    </row>
    <row r="64" spans="2:8" ht="13" x14ac:dyDescent="0.2"/>
  </sheetData>
  <sheetProtection algorithmName="SHA-512" hashValue="umsCu2O27bS20T3DjlQD/WaJbLxhRxoitRi5YIyBFoJZthsi+1bL//6kP/gtuzb2m25KE3ovrBzGFxkkpGxFEA==" saltValue="OIi3kktWMD4n6o7scpID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104025</v>
      </c>
      <c r="E3" s="154"/>
      <c r="F3" s="155">
        <v>94081</v>
      </c>
      <c r="G3" s="156"/>
      <c r="H3" s="157"/>
    </row>
    <row r="4" spans="1:8" x14ac:dyDescent="0.2">
      <c r="A4" s="158"/>
      <c r="B4" s="159"/>
      <c r="C4" s="160"/>
      <c r="D4" s="161">
        <v>56313</v>
      </c>
      <c r="E4" s="162"/>
      <c r="F4" s="163">
        <v>48949</v>
      </c>
      <c r="G4" s="164"/>
      <c r="H4" s="165"/>
    </row>
    <row r="5" spans="1:8" x14ac:dyDescent="0.2">
      <c r="A5" s="146" t="s">
        <v>522</v>
      </c>
      <c r="B5" s="151"/>
      <c r="C5" s="152"/>
      <c r="D5" s="153">
        <v>18096</v>
      </c>
      <c r="E5" s="154"/>
      <c r="F5" s="155">
        <v>92632</v>
      </c>
      <c r="G5" s="156"/>
      <c r="H5" s="157"/>
    </row>
    <row r="6" spans="1:8" x14ac:dyDescent="0.2">
      <c r="A6" s="158"/>
      <c r="B6" s="159"/>
      <c r="C6" s="160"/>
      <c r="D6" s="161">
        <v>13506</v>
      </c>
      <c r="E6" s="162"/>
      <c r="F6" s="163">
        <v>47978</v>
      </c>
      <c r="G6" s="164"/>
      <c r="H6" s="165"/>
    </row>
    <row r="7" spans="1:8" x14ac:dyDescent="0.2">
      <c r="A7" s="146" t="s">
        <v>523</v>
      </c>
      <c r="B7" s="151"/>
      <c r="C7" s="152"/>
      <c r="D7" s="153">
        <v>18086</v>
      </c>
      <c r="E7" s="154"/>
      <c r="F7" s="155">
        <v>96469</v>
      </c>
      <c r="G7" s="156"/>
      <c r="H7" s="157"/>
    </row>
    <row r="8" spans="1:8" x14ac:dyDescent="0.2">
      <c r="A8" s="158"/>
      <c r="B8" s="159"/>
      <c r="C8" s="160"/>
      <c r="D8" s="161">
        <v>12438</v>
      </c>
      <c r="E8" s="162"/>
      <c r="F8" s="163">
        <v>49775</v>
      </c>
      <c r="G8" s="164"/>
      <c r="H8" s="165"/>
    </row>
    <row r="9" spans="1:8" x14ac:dyDescent="0.2">
      <c r="A9" s="146" t="s">
        <v>524</v>
      </c>
      <c r="B9" s="151"/>
      <c r="C9" s="152"/>
      <c r="D9" s="153">
        <v>19046</v>
      </c>
      <c r="E9" s="154"/>
      <c r="F9" s="155">
        <v>85743</v>
      </c>
      <c r="G9" s="156"/>
      <c r="H9" s="157"/>
    </row>
    <row r="10" spans="1:8" x14ac:dyDescent="0.2">
      <c r="A10" s="158"/>
      <c r="B10" s="159"/>
      <c r="C10" s="160"/>
      <c r="D10" s="161">
        <v>7609</v>
      </c>
      <c r="E10" s="162"/>
      <c r="F10" s="163">
        <v>45231</v>
      </c>
      <c r="G10" s="164"/>
      <c r="H10" s="165"/>
    </row>
    <row r="11" spans="1:8" x14ac:dyDescent="0.2">
      <c r="A11" s="146" t="s">
        <v>525</v>
      </c>
      <c r="B11" s="151"/>
      <c r="C11" s="152"/>
      <c r="D11" s="153">
        <v>17454</v>
      </c>
      <c r="E11" s="154"/>
      <c r="F11" s="155">
        <v>92509</v>
      </c>
      <c r="G11" s="156"/>
      <c r="H11" s="157"/>
    </row>
    <row r="12" spans="1:8" x14ac:dyDescent="0.2">
      <c r="A12" s="158"/>
      <c r="B12" s="159"/>
      <c r="C12" s="166"/>
      <c r="D12" s="161">
        <v>11197</v>
      </c>
      <c r="E12" s="162"/>
      <c r="F12" s="163">
        <v>52274</v>
      </c>
      <c r="G12" s="164"/>
      <c r="H12" s="165"/>
    </row>
    <row r="13" spans="1:8" x14ac:dyDescent="0.2">
      <c r="A13" s="146"/>
      <c r="B13" s="151"/>
      <c r="C13" s="152"/>
      <c r="D13" s="153">
        <v>35341</v>
      </c>
      <c r="E13" s="154"/>
      <c r="F13" s="155">
        <v>92287</v>
      </c>
      <c r="G13" s="167"/>
      <c r="H13" s="157"/>
    </row>
    <row r="14" spans="1:8" x14ac:dyDescent="0.2">
      <c r="A14" s="158"/>
      <c r="B14" s="159"/>
      <c r="C14" s="160"/>
      <c r="D14" s="161">
        <v>20213</v>
      </c>
      <c r="E14" s="162"/>
      <c r="F14" s="163">
        <v>48841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2.74</v>
      </c>
      <c r="C19" s="168">
        <f>ROUND(VALUE(SUBSTITUTE(実質収支比率等に係る経年分析!G$48,"▲","-")),2)</f>
        <v>3.31</v>
      </c>
      <c r="D19" s="168">
        <f>ROUND(VALUE(SUBSTITUTE(実質収支比率等に係る経年分析!H$48,"▲","-")),2)</f>
        <v>8.41</v>
      </c>
      <c r="E19" s="168">
        <f>ROUND(VALUE(SUBSTITUTE(実質収支比率等に係る経年分析!I$48,"▲","-")),2)</f>
        <v>5.1100000000000003</v>
      </c>
      <c r="F19" s="168">
        <f>ROUND(VALUE(SUBSTITUTE(実質収支比率等に係る経年分析!J$48,"▲","-")),2)</f>
        <v>2.5499999999999998</v>
      </c>
    </row>
    <row r="20" spans="1:11" x14ac:dyDescent="0.2">
      <c r="A20" s="168" t="s">
        <v>53</v>
      </c>
      <c r="B20" s="168">
        <f>ROUND(VALUE(SUBSTITUTE(実質収支比率等に係る経年分析!F$47,"▲","-")),2)</f>
        <v>10.23</v>
      </c>
      <c r="C20" s="168">
        <f>ROUND(VALUE(SUBSTITUTE(実質収支比率等に係る経年分析!G$47,"▲","-")),2)</f>
        <v>9.6</v>
      </c>
      <c r="D20" s="168">
        <f>ROUND(VALUE(SUBSTITUTE(実質収支比率等に係る経年分析!H$47,"▲","-")),2)</f>
        <v>10.76</v>
      </c>
      <c r="E20" s="168">
        <f>ROUND(VALUE(SUBSTITUTE(実質収支比率等に係る経年分析!I$47,"▲","-")),2)</f>
        <v>9.74</v>
      </c>
      <c r="F20" s="168">
        <f>ROUND(VALUE(SUBSTITUTE(実質収支比率等に係る経年分析!J$47,"▲","-")),2)</f>
        <v>11.39</v>
      </c>
    </row>
    <row r="21" spans="1:11" x14ac:dyDescent="0.2">
      <c r="A21" s="168" t="s">
        <v>54</v>
      </c>
      <c r="B21" s="168">
        <f>IF(ISNUMBER(VALUE(SUBSTITUTE(実質収支比率等に係る経年分析!F$49,"▲","-"))),ROUND(VALUE(SUBSTITUTE(実質収支比率等に係る経年分析!F$49,"▲","-")),2),NA())</f>
        <v>-0.04</v>
      </c>
      <c r="C21" s="168">
        <f>IF(ISNUMBER(VALUE(SUBSTITUTE(実質収支比率等に係る経年分析!G$49,"▲","-"))),ROUND(VALUE(SUBSTITUTE(実質収支比率等に係る経年分析!G$49,"▲","-")),2),NA())</f>
        <v>-0.86</v>
      </c>
      <c r="D21" s="168">
        <f>IF(ISNUMBER(VALUE(SUBSTITUTE(実質収支比率等に係る経年分析!H$49,"▲","-"))),ROUND(VALUE(SUBSTITUTE(実質収支比率等に係る経年分析!H$49,"▲","-")),2),NA())</f>
        <v>5.24</v>
      </c>
      <c r="E21" s="168">
        <f>IF(ISNUMBER(VALUE(SUBSTITUTE(実質収支比率等に係る経年分析!I$49,"▲","-"))),ROUND(VALUE(SUBSTITUTE(実質収支比率等に係る経年分析!I$49,"▲","-")),2),NA())</f>
        <v>-8.9499999999999993</v>
      </c>
      <c r="F21" s="168">
        <f>IF(ISNUMBER(VALUE(SUBSTITUTE(実質収支比率等に係る経年分析!J$49,"▲","-"))),ROUND(VALUE(SUBSTITUTE(実質収支比率等に係る経年分析!J$49,"▲","-")),2),NA())</f>
        <v>-3.22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第三セクター等改革推進債償還事業特別会計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国民健康保険事業特別会計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7.0000000000000007E-2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0.75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介護保険事業特別会計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v>
      </c>
    </row>
    <row r="32" spans="1:11" x14ac:dyDescent="0.2">
      <c r="A32" s="169" t="str">
        <f>IF(連結実質赤字比率に係る赤字・黒字の構成分析!C$38="",NA(),連結実質赤字比率に係る赤字・黒字の構成分析!C$38)</f>
        <v>後期高齢者医療事業特別会計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0.38</v>
      </c>
    </row>
    <row r="33" spans="1:16" x14ac:dyDescent="0.2">
      <c r="A33" s="169" t="str">
        <f>IF(連結実質赤字比率に係る赤字・黒字の構成分析!C$37="",NA(),連結実質赤字比率に係る赤字・黒字の構成分析!C$37)</f>
        <v>公共下水道事業会計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0.55000000000000004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0.55000000000000004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0.77</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1.1000000000000001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0.56999999999999995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2.73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5.0999999999999996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2.5499999999999998</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9.2200000000000006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9.7200000000000006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11.62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11.32</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1793</v>
      </c>
      <c r="E42" s="170"/>
      <c r="F42" s="170"/>
      <c r="G42" s="170">
        <f>'実質公債費比率（分子）の構造'!L$52</f>
        <v>3853</v>
      </c>
      <c r="H42" s="170"/>
      <c r="I42" s="170"/>
      <c r="J42" s="170">
        <f>'実質公債費比率（分子）の構造'!M$52</f>
        <v>1772</v>
      </c>
      <c r="K42" s="170"/>
      <c r="L42" s="170"/>
      <c r="M42" s="170">
        <f>'実質公債費比率（分子）の構造'!N$52</f>
        <v>1786</v>
      </c>
      <c r="N42" s="170"/>
      <c r="O42" s="170"/>
      <c r="P42" s="170">
        <f>'実質公債費比率（分子）の構造'!O$52</f>
        <v>1824</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740</v>
      </c>
      <c r="C46" s="170"/>
      <c r="D46" s="170"/>
      <c r="E46" s="170">
        <f>'実質公債費比率（分子）の構造'!L$48</f>
        <v>866</v>
      </c>
      <c r="F46" s="170"/>
      <c r="G46" s="170"/>
      <c r="H46" s="170">
        <f>'実質公債費比率（分子）の構造'!M$48</f>
        <v>880</v>
      </c>
      <c r="I46" s="170"/>
      <c r="J46" s="170"/>
      <c r="K46" s="170">
        <f>'実質公債費比率（分子）の構造'!N$48</f>
        <v>823</v>
      </c>
      <c r="L46" s="170"/>
      <c r="M46" s="170"/>
      <c r="N46" s="170">
        <f>'実質公債費比率（分子）の構造'!O$48</f>
        <v>874</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2147</v>
      </c>
      <c r="C49" s="170"/>
      <c r="D49" s="170"/>
      <c r="E49" s="170">
        <f>'実質公債費比率（分子）の構造'!L$45</f>
        <v>4185</v>
      </c>
      <c r="F49" s="170"/>
      <c r="G49" s="170"/>
      <c r="H49" s="170">
        <f>'実質公債費比率（分子）の構造'!M$45</f>
        <v>1911</v>
      </c>
      <c r="I49" s="170"/>
      <c r="J49" s="170"/>
      <c r="K49" s="170">
        <f>'実質公債費比率（分子）の構造'!N$45</f>
        <v>2009</v>
      </c>
      <c r="L49" s="170"/>
      <c r="M49" s="170"/>
      <c r="N49" s="170">
        <f>'実質公債費比率（分子）の構造'!O$45</f>
        <v>2120</v>
      </c>
      <c r="O49" s="170"/>
      <c r="P49" s="170"/>
    </row>
    <row r="50" spans="1:16" x14ac:dyDescent="0.2">
      <c r="A50" s="170" t="s">
        <v>67</v>
      </c>
      <c r="B50" s="170" t="e">
        <f>NA()</f>
        <v>#N/A</v>
      </c>
      <c r="C50" s="170">
        <f>IF(ISNUMBER('実質公債費比率（分子）の構造'!K$53),'実質公債費比率（分子）の構造'!K$53,NA())</f>
        <v>1094</v>
      </c>
      <c r="D50" s="170" t="e">
        <f>NA()</f>
        <v>#N/A</v>
      </c>
      <c r="E50" s="170" t="e">
        <f>NA()</f>
        <v>#N/A</v>
      </c>
      <c r="F50" s="170">
        <f>IF(ISNUMBER('実質公債費比率（分子）の構造'!L$53),'実質公債費比率（分子）の構造'!L$53,NA())</f>
        <v>1198</v>
      </c>
      <c r="G50" s="170" t="e">
        <f>NA()</f>
        <v>#N/A</v>
      </c>
      <c r="H50" s="170" t="e">
        <f>NA()</f>
        <v>#N/A</v>
      </c>
      <c r="I50" s="170">
        <f>IF(ISNUMBER('実質公債費比率（分子）の構造'!M$53),'実質公債費比率（分子）の構造'!M$53,NA())</f>
        <v>1019</v>
      </c>
      <c r="J50" s="170" t="e">
        <f>NA()</f>
        <v>#N/A</v>
      </c>
      <c r="K50" s="170" t="e">
        <f>NA()</f>
        <v>#N/A</v>
      </c>
      <c r="L50" s="170">
        <f>IF(ISNUMBER('実質公債費比率（分子）の構造'!N$53),'実質公債費比率（分子）の構造'!N$53,NA())</f>
        <v>1046</v>
      </c>
      <c r="M50" s="170" t="e">
        <f>NA()</f>
        <v>#N/A</v>
      </c>
      <c r="N50" s="170" t="e">
        <f>NA()</f>
        <v>#N/A</v>
      </c>
      <c r="O50" s="170">
        <f>IF(ISNUMBER('実質公債費比率（分子）の構造'!O$53),'実質公債費比率（分子）の構造'!O$53,NA())</f>
        <v>1170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16444</v>
      </c>
      <c r="E56" s="169"/>
      <c r="F56" s="169"/>
      <c r="G56" s="169">
        <f>'将来負担比率（分子）の構造'!J$52</f>
        <v>16146</v>
      </c>
      <c r="H56" s="169"/>
      <c r="I56" s="169"/>
      <c r="J56" s="169">
        <f>'将来負担比率（分子）の構造'!K$52</f>
        <v>15441</v>
      </c>
      <c r="K56" s="169"/>
      <c r="L56" s="169"/>
      <c r="M56" s="169">
        <f>'将来負担比率（分子）の構造'!L$52</f>
        <v>14509</v>
      </c>
      <c r="N56" s="169"/>
      <c r="O56" s="169"/>
      <c r="P56" s="169">
        <f>'将来負担比率（分子）の構造'!M$52</f>
        <v>13457</v>
      </c>
    </row>
    <row r="57" spans="1:16" x14ac:dyDescent="0.2">
      <c r="A57" s="169" t="s">
        <v>42</v>
      </c>
      <c r="B57" s="169"/>
      <c r="C57" s="169"/>
      <c r="D57" s="169">
        <f>'将来負担比率（分子）の構造'!I$51</f>
        <v>2947</v>
      </c>
      <c r="E57" s="169"/>
      <c r="F57" s="169"/>
      <c r="G57" s="169">
        <f>'将来負担比率（分子）の構造'!J$51</f>
        <v>2583</v>
      </c>
      <c r="H57" s="169"/>
      <c r="I57" s="169"/>
      <c r="J57" s="169">
        <f>'将来負担比率（分子）の構造'!K$51</f>
        <v>2320</v>
      </c>
      <c r="K57" s="169"/>
      <c r="L57" s="169"/>
      <c r="M57" s="169">
        <f>'将来負担比率（分子）の構造'!L$51</f>
        <v>2016</v>
      </c>
      <c r="N57" s="169"/>
      <c r="O57" s="169"/>
      <c r="P57" s="169">
        <f>'将来負担比率（分子）の構造'!M$51</f>
        <v>1839</v>
      </c>
    </row>
    <row r="58" spans="1:16" x14ac:dyDescent="0.2">
      <c r="A58" s="169" t="s">
        <v>41</v>
      </c>
      <c r="B58" s="169"/>
      <c r="C58" s="169"/>
      <c r="D58" s="169">
        <f>'将来負担比率（分子）の構造'!I$50</f>
        <v>2092</v>
      </c>
      <c r="E58" s="169"/>
      <c r="F58" s="169"/>
      <c r="G58" s="169">
        <f>'将来負担比率（分子）の構造'!J$50</f>
        <v>2797</v>
      </c>
      <c r="H58" s="169"/>
      <c r="I58" s="169"/>
      <c r="J58" s="169">
        <f>'将来負担比率（分子）の構造'!K$50</f>
        <v>4036</v>
      </c>
      <c r="K58" s="169"/>
      <c r="L58" s="169"/>
      <c r="M58" s="169">
        <f>'将来負担比率（分子）の構造'!L$50</f>
        <v>4938</v>
      </c>
      <c r="N58" s="169"/>
      <c r="O58" s="169"/>
      <c r="P58" s="169">
        <f>'将来負担比率（分子）の構造'!M$50</f>
        <v>5330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2920</v>
      </c>
      <c r="C62" s="169"/>
      <c r="D62" s="169"/>
      <c r="E62" s="169">
        <f>'将来負担比率（分子）の構造'!J$45</f>
        <v>2793</v>
      </c>
      <c r="F62" s="169"/>
      <c r="G62" s="169"/>
      <c r="H62" s="169">
        <f>'将来負担比率（分子）の構造'!K$45</f>
        <v>2785</v>
      </c>
      <c r="I62" s="169"/>
      <c r="J62" s="169"/>
      <c r="K62" s="169">
        <f>'将来負担比率（分子）の構造'!L$45</f>
        <v>2813</v>
      </c>
      <c r="L62" s="169"/>
      <c r="M62" s="169"/>
      <c r="N62" s="169">
        <f>'将来負担比率（分子）の構造'!M$45</f>
        <v>2900</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5804</v>
      </c>
      <c r="C64" s="169"/>
      <c r="D64" s="169"/>
      <c r="E64" s="169">
        <f>'将来負担比率（分子）の構造'!J$43</f>
        <v>5497</v>
      </c>
      <c r="F64" s="169"/>
      <c r="G64" s="169"/>
      <c r="H64" s="169">
        <f>'将来負担比率（分子）の構造'!K$43</f>
        <v>5160</v>
      </c>
      <c r="I64" s="169"/>
      <c r="J64" s="169"/>
      <c r="K64" s="169">
        <f>'将来負担比率（分子）の構造'!L$43</f>
        <v>4958</v>
      </c>
      <c r="L64" s="169"/>
      <c r="M64" s="169"/>
      <c r="N64" s="169">
        <f>'将来負担比率（分子）の構造'!M$43</f>
        <v>4621</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f>'将来負担比率（分子）の構造'!M$42</f>
        <v>1717</v>
      </c>
      <c r="O65" s="169"/>
      <c r="P65" s="169"/>
    </row>
    <row r="66" spans="1:16" x14ac:dyDescent="0.2">
      <c r="A66" s="169" t="s">
        <v>31</v>
      </c>
      <c r="B66" s="169">
        <f>'将来負担比率（分子）の構造'!I$41</f>
        <v>26618</v>
      </c>
      <c r="C66" s="169"/>
      <c r="D66" s="169"/>
      <c r="E66" s="169">
        <f>'将来負担比率（分子）の構造'!J$41</f>
        <v>23713</v>
      </c>
      <c r="F66" s="169"/>
      <c r="G66" s="169"/>
      <c r="H66" s="169">
        <f>'将来負担比率（分子）の構造'!K$41</f>
        <v>22869</v>
      </c>
      <c r="I66" s="169"/>
      <c r="J66" s="169"/>
      <c r="K66" s="169">
        <f>'将来負担比率（分子）の構造'!L$41</f>
        <v>21352</v>
      </c>
      <c r="L66" s="169"/>
      <c r="M66" s="169"/>
      <c r="N66" s="169">
        <f>'将来負担比率（分子）の構造'!M$41</f>
        <v>19834</v>
      </c>
      <c r="O66" s="169"/>
      <c r="P66" s="169"/>
    </row>
    <row r="67" spans="1:16" x14ac:dyDescent="0.2">
      <c r="A67" s="169" t="s">
        <v>71</v>
      </c>
      <c r="B67" s="169" t="e">
        <f>NA()</f>
        <v>#N/A</v>
      </c>
      <c r="C67" s="169">
        <f>IF(ISNUMBER('将来負担比率（分子）の構造'!I$53), IF('将来負担比率（分子）の構造'!I$53 &lt; 0, 0, '将来負担比率（分子）の構造'!I$53), NA())</f>
        <v>13860</v>
      </c>
      <c r="D67" s="169" t="e">
        <f>NA()</f>
        <v>#N/A</v>
      </c>
      <c r="E67" s="169" t="e">
        <f>NA()</f>
        <v>#N/A</v>
      </c>
      <c r="F67" s="169">
        <f>IF(ISNUMBER('将来負担比率（分子）の構造'!J$53), IF('将来負担比率（分子）の構造'!J$53 &lt; 0, 0, '将来負担比率（分子）の構造'!J$53), NA())</f>
        <v>10475</v>
      </c>
      <c r="G67" s="169" t="e">
        <f>NA()</f>
        <v>#N/A</v>
      </c>
      <c r="H67" s="169" t="e">
        <f>NA()</f>
        <v>#N/A</v>
      </c>
      <c r="I67" s="169">
        <f>IF(ISNUMBER('将来負担比率（分子）の構造'!K$53), IF('将来負担比率（分子）の構造'!K$53 &lt; 0, 0, '将来負担比率（分子）の構造'!K$53), NA())</f>
        <v>9017</v>
      </c>
      <c r="J67" s="169" t="e">
        <f>NA()</f>
        <v>#N/A</v>
      </c>
      <c r="K67" s="169" t="e">
        <f>NA()</f>
        <v>#N/A</v>
      </c>
      <c r="L67" s="169">
        <f>IF(ISNUMBER('将来負担比率（分子）の構造'!L$53), IF('将来負担比率（分子）の構造'!L$53 &lt; 0, 0, '将来負担比率（分子）の構造'!L$53), NA())</f>
        <v>7659</v>
      </c>
      <c r="M67" s="169" t="e">
        <f>NA()</f>
        <v>#N/A</v>
      </c>
      <c r="N67" s="169" t="e">
        <f>NA()</f>
        <v>#N/A</v>
      </c>
      <c r="O67" s="169">
        <f>IF(ISNUMBER('将来負担比率（分子）の構造'!M$53), IF('将来負担比率（分子）の構造'!M$53 &lt; 0, 0, '将来負担比率（分子）の構造'!M$53), NA())</f>
        <v>8446</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1147</v>
      </c>
      <c r="C72" s="173">
        <f>基金残高に係る経年分析!G55</f>
        <v>1020</v>
      </c>
      <c r="D72" s="173">
        <f>基金残高に係る経年分析!H55</f>
        <v>1209</v>
      </c>
    </row>
    <row r="73" spans="1:16" x14ac:dyDescent="0.2">
      <c r="A73" s="172" t="s">
        <v>74</v>
      </c>
      <c r="B73" s="173">
        <f>基金残高に係る経年分析!F56</f>
        <v>202</v>
      </c>
      <c r="C73" s="173">
        <f>基金残高に係る経年分析!G56</f>
        <v>202</v>
      </c>
      <c r="D73" s="173">
        <f>基金残高に係る経年分析!H56</f>
        <v>259</v>
      </c>
    </row>
    <row r="74" spans="1:16" x14ac:dyDescent="0.2">
      <c r="A74" s="172" t="s">
        <v>75</v>
      </c>
      <c r="B74" s="173">
        <f>基金残高に係る経年分析!F57</f>
        <v>2167</v>
      </c>
      <c r="C74" s="173">
        <f>基金残高に係る経年分析!G57</f>
        <v>3148</v>
      </c>
      <c r="D74" s="173">
        <f>基金残高に係る経年分析!H57</f>
        <v>3496</v>
      </c>
    </row>
  </sheetData>
  <sheetProtection algorithmName="SHA-512" hashValue="9h5liSD05S2xzp56bs7TvILnZPKIHPgxvLB8D7XrLY+SSzCByDQfKDX65NNGqwEVc16OwYOkcdRRUU7d3f9fJw==" saltValue="ATg/ut/dp/dM49c5wWcP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2025-03-18T05:42:10Z</cp:lastPrinted>
  <dcterms:created xsi:type="dcterms:W3CDTF">2025-02-19T01:59:56Z</dcterms:created>
  <dcterms:modified xsi:type="dcterms:W3CDTF">2025-03-25T02:51:17Z</dcterms:modified>
  <cp:category/>
</cp:coreProperties>
</file>