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172.19.8.18\zaisei\☆財政課共有(新)\R2年度\04 照会回答\02 県市町村課\R030112 【照会：129〆切】公営企業に係る経営比較分析表（令和元年度決算）の分析等について\02 回答\"/>
    </mc:Choice>
  </mc:AlternateContent>
  <xr:revisionPtr revIDLastSave="0" documentId="13_ncr:1_{576F6053-D39E-4E1C-8FC5-26190C2D1ECE}" xr6:coauthVersionLast="36" xr6:coauthVersionMax="36" xr10:uidLastSave="{00000000-0000-0000-0000-000000000000}"/>
  <workbookProtection workbookAlgorithmName="SHA-512" workbookHashValue="hLQCn0bodlURAXMrXaNCqmSjYfxqR7ad9uU6bFm6brxNlCHq5kJDoSklI3DEmK7gEzwz7yOJB/WAGet385tbpA==" workbookSaltValue="56laP5EaAIJHeQ5hWNUhP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AD8" i="4" s="1"/>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BB10" i="4"/>
  <c r="AT10" i="4"/>
  <c r="AL10" i="4"/>
  <c r="W10" i="4"/>
  <c r="I10" i="4"/>
  <c r="B10" i="4"/>
  <c r="BB8" i="4"/>
  <c r="AL8" i="4"/>
  <c r="W8" i="4"/>
  <c r="I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<sst xmlns="http://schemas.openxmlformats.org/spreadsheetml/2006/main" count="228" uniqueCount="113">
  <si>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</si>
  <si>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</si>
  <si>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</si>
  <si>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</si>
  <si>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</si>
  <si>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</si>
  <si>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</si>
  <si>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</si>
  <si>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</si>
  <si>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</si>
  <si>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</si>
  <si>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</si>
  <si>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</si>
  <si>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</si>
  <si>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</si>
  <si>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</si>
  <si>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</si>
  <si>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</si>
  <si>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</si>
  <si>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</si>
  <si>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</si>
  <si>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</si>
  <si>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</si>
  <si>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</si>
  <si>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</si>
  <si>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</si>
  <si>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</si>
  <si>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</si>
  <si>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</si>
  <si>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</si>
  <si>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</si>
  <si>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</si>
  <si>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</si>
  <si>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</si>
  <si>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</si>
  <si>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</si>
  <si>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</si>
  <si>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</si>
  <si>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</si>
  <si>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</si>
  <si>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</si>
  <si>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</si>
  <si>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</si>
  <si>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</si>
  <si>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</si>
  <si>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</si>
  <si>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</si>
  <si>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</si>
  <si>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</si>
  <si>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</si>
  <si>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</si>
  <si>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</si>
  <si>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</si>
  <si>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</si>
  <si>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</si>
  <si>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</si>
  <si>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</si>
  <si>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</si>
  <si>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</si>
  <si>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</si>
  <si>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</si>
  <si>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</si>
  <si>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</si>
  <si>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</si>
  <si>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</si>
  <si>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</si>
  <si>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</si>
  <si>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</si>
  <si>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</si>
  <si>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</si>
  <si>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</si>
  <si>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</si>
  <si>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</si>
  <si>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</si>
  <si>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</si>
  <si>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</si>
  <si>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</si>
  <si>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</si>
  <si>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</si>
  <si>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</si>
  <si>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</si>
  <si>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</si>
  <si>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</si>
  <si>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</si>
  <si>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</si>
  <si>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</si>
  <si>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</si>
  <si>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</si>
  <si>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</si>
  <si>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</si>
  <si>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</si>
  <si>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</si>
  <si>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</si>
  <si>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</si>
  <si>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</si>
  <si>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</si>
  <si>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</si>
  <si>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</si>
  <si>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</si>
  <si>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</si>
  <si>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</si>
  <si>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</si>
  <si>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</si>
  <si>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</si>
  <si>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</si>
  <si>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</si>
  <si>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</si>
  <si>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</si>
  <si>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</si>
  <si>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</si>
  <si>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100％未満、流動比率100％未満であり、企業債残高対給水収益比率も類似団体内で高い水準、料金回収率は100％未満の水準となっています。平成14年度以降水道料金の改定を行っていないこともあり、現時点の指標からは大変厳しい経営といえます。
　決算状況を経年比較すると、給水収益の減少傾向、現金の減少傾向が見られることから、早急な改善が必要です。
　なお、給水原価が類似団体内で高いのは、本市の地形的、水源的な事情から受水費及び減価償却費が多額になることが大きな原因となっています。
　また、有収率が低いことから、原因を特定し漏水対策を講じる等により、維持管理費の更なる削減を図る必要があります。
　施設利用率が低い要因は、過去において施設整備を行った際の想定給水人口に対し実際の給水人口が大きく下回ったことによるものです。こうした現状への対策として、施設のダウンサイジングを図ります。</t>
    <phoneticPr fontId="4"/>
  </si>
  <si>
    <t>　管路経年化率が類似団体内で高い水準になっている一方、管路更新率が類似団体内で低くなっていることから、管路の老朽化が進んでおり、更新が進んでいないことが分析されます。　
　老朽化対策が急務な管路を洗い出し、優先順位をつけることにより、投資計画の見直しを図ります。</t>
    <rPh sb="126" eb="127">
      <t>ハカ</t>
    </rPh>
    <phoneticPr fontId="4"/>
  </si>
  <si>
    <t>　給水人口、給水収益の減少傾向の継続が想定され、今後も大変厳しい経営状況に推移することが予想されることや、管路の老朽化が進んでいる状況を踏まえ、投資計画の見直し、漏水対策等による維持管理費削減を進めます。
　また、水道料金の改定について検討を進めますが、20㎥当たりの水道料金が県内で２番目の高料金である状況を踏まえ、慎重に検討していきます。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</si>
</sst>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0.26</c:v>
                </c:pt>
                <c:pt idx="1">
                  <c:v>0.45</c:v>
                </c:pt>
                <c:pt idx="2">
                  <c:v>0.41</c:v>
                </c:pt>
                <c:pt idx="3">
                  <c:v>0.32</c:v>
                </c:pt>
                <c:pt idx="4">
                  <c:v>0.3</c:v>
                </c:pt>
              </c:numCache>
            </c:numRef>
          </c:val>
          <c:extLst>
            <c:ext xmlns:c16="http://schemas.microsoft.com/office/drawing/2014/chart" uri="{C3380CC4-5D6E-409C-BE32-E72D297353CC}">
              <c16:uniqueId val="{00000000-E29D-4927-AEB4-A2575A17F04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E29D-4927-AEB4-A2575A17F04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45.9</c:v>
                </c:pt>
                <c:pt idx="1">
                  <c:v>45.06</c:v>
                </c:pt>
                <c:pt idx="2">
                  <c:v>45.37</c:v>
                </c:pt>
                <c:pt idx="3">
                  <c:v>44.32</c:v>
                </c:pt>
                <c:pt idx="4">
                  <c:v>44.04</c:v>
                </c:pt>
              </c:numCache>
            </c:numRef>
          </c:val>
          <c:extLst>
            <c:ext xmlns:c16="http://schemas.microsoft.com/office/drawing/2014/chart" uri="{C3380CC4-5D6E-409C-BE32-E72D297353CC}">
              <c16:uniqueId val="{00000000-97A4-45C2-8F73-13704909D76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97A4-45C2-8F73-13704909D76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85.08</c:v>
                </c:pt>
                <c:pt idx="1">
                  <c:v>85.53</c:v>
                </c:pt>
                <c:pt idx="2">
                  <c:v>84.39</c:v>
                </c:pt>
                <c:pt idx="3">
                  <c:v>84.98</c:v>
                </c:pt>
                <c:pt idx="4">
                  <c:v>84.81</c:v>
                </c:pt>
              </c:numCache>
            </c:numRef>
          </c:val>
          <c:extLst>
            <c:ext xmlns:c16="http://schemas.microsoft.com/office/drawing/2014/chart" uri="{C3380CC4-5D6E-409C-BE32-E72D297353CC}">
              <c16:uniqueId val="{00000000-ACAC-4A81-BA16-A612B1C91C6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ACAC-4A81-BA16-A612B1C91C6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88.79</c:v>
                </c:pt>
                <c:pt idx="1">
                  <c:v>88.72</c:v>
                </c:pt>
                <c:pt idx="2">
                  <c:v>89.53</c:v>
                </c:pt>
                <c:pt idx="3">
                  <c:v>88.79</c:v>
                </c:pt>
                <c:pt idx="4">
                  <c:v>92.93</c:v>
                </c:pt>
              </c:numCache>
            </c:numRef>
          </c:val>
          <c:extLst>
            <c:ext xmlns:c16="http://schemas.microsoft.com/office/drawing/2014/chart" uri="{C3380CC4-5D6E-409C-BE32-E72D297353CC}">
              <c16:uniqueId val="{00000000-7A26-4126-9375-13A52DE8F6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7A26-4126-9375-13A52DE8F6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37.64</c:v>
                </c:pt>
                <c:pt idx="1">
                  <c:v>39.340000000000003</c:v>
                </c:pt>
                <c:pt idx="2">
                  <c:v>41.16</c:v>
                </c:pt>
                <c:pt idx="3">
                  <c:v>42.86</c:v>
                </c:pt>
                <c:pt idx="4">
                  <c:v>44.61</c:v>
                </c:pt>
              </c:numCache>
            </c:numRef>
          </c:val>
          <c:extLst>
            <c:ext xmlns:c16="http://schemas.microsoft.com/office/drawing/2014/chart" uri="{C3380CC4-5D6E-409C-BE32-E72D297353CC}">
              <c16:uniqueId val="{00000000-4BD2-4172-A173-032380AB9C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4BD2-4172-A173-032380AB9C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19.260000000000002</c:v>
                </c:pt>
                <c:pt idx="1">
                  <c:v>20.04</c:v>
                </c:pt>
                <c:pt idx="2">
                  <c:v>20.97</c:v>
                </c:pt>
                <c:pt idx="3">
                  <c:v>21.66</c:v>
                </c:pt>
                <c:pt idx="4">
                  <c:v>21.16</c:v>
                </c:pt>
              </c:numCache>
            </c:numRef>
          </c:val>
          <c:extLst>
            <c:ext xmlns:c16="http://schemas.microsoft.com/office/drawing/2014/chart" uri="{C3380CC4-5D6E-409C-BE32-E72D297353CC}">
              <c16:uniqueId val="{00000000-6DA2-4B0B-98F7-8E72CD15F2C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6DA2-4B0B-98F7-8E72CD15F2C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C0-4921-A9DF-74C8CFF8AC1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5CC0-4921-A9DF-74C8CFF8AC1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91.79</c:v>
                </c:pt>
                <c:pt idx="1">
                  <c:v>78.489999999999995</c:v>
                </c:pt>
                <c:pt idx="2">
                  <c:v>72.45</c:v>
                </c:pt>
                <c:pt idx="3">
                  <c:v>62.23</c:v>
                </c:pt>
                <c:pt idx="4">
                  <c:v>62.45</c:v>
                </c:pt>
              </c:numCache>
            </c:numRef>
          </c:val>
          <c:extLst>
            <c:ext xmlns:c16="http://schemas.microsoft.com/office/drawing/2014/chart" uri="{C3380CC4-5D6E-409C-BE32-E72D297353CC}">
              <c16:uniqueId val="{00000000-46A0-4897-A11E-902F928E94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46A0-4897-A11E-902F928E94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531.64</c:v>
                </c:pt>
                <c:pt idx="1">
                  <c:v>512.25</c:v>
                </c:pt>
                <c:pt idx="2">
                  <c:v>483.65</c:v>
                </c:pt>
                <c:pt idx="3">
                  <c:v>461.41</c:v>
                </c:pt>
                <c:pt idx="4">
                  <c:v>434.11</c:v>
                </c:pt>
              </c:numCache>
            </c:numRef>
          </c:val>
          <c:extLst>
            <c:ext xmlns:c16="http://schemas.microsoft.com/office/drawing/2014/chart" uri="{C3380CC4-5D6E-409C-BE32-E72D297353CC}">
              <c16:uniqueId val="{00000000-1C08-42E9-B64B-70103650C37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1C08-42E9-B64B-70103650C37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84.54</c:v>
                </c:pt>
                <c:pt idx="1">
                  <c:v>84.53</c:v>
                </c:pt>
                <c:pt idx="2">
                  <c:v>85.22</c:v>
                </c:pt>
                <c:pt idx="3">
                  <c:v>85.05</c:v>
                </c:pt>
                <c:pt idx="4">
                  <c:v>88.86</c:v>
                </c:pt>
              </c:numCache>
            </c:numRef>
          </c:val>
          <c:extLst>
            <c:ext xmlns:c16="http://schemas.microsoft.com/office/drawing/2014/chart" uri="{C3380CC4-5D6E-409C-BE32-E72D297353CC}">
              <c16:uniqueId val="{00000000-A9E0-48C5-AA5B-20189DE78B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A9E0-48C5-AA5B-20189DE78B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238.29</c:v>
                </c:pt>
                <c:pt idx="1">
                  <c:v>237.82</c:v>
                </c:pt>
                <c:pt idx="2">
                  <c:v>237.41</c:v>
                </c:pt>
                <c:pt idx="3">
                  <c:v>237.97</c:v>
                </c:pt>
                <c:pt idx="4">
                  <c:v>228.05</c:v>
                </c:pt>
              </c:numCache>
            </c:numRef>
          </c:val>
          <c:extLst>
            <c:ext xmlns:c16="http://schemas.microsoft.com/office/drawing/2014/chart" uri="{C3380CC4-5D6E-409C-BE32-E72D297353CC}">
              <c16:uniqueId val="{00000000-5B9C-477A-973D-CC17C7E663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5B9C-477A-973D-CC17C7E663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神奈川県　三浦市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43036</v>
      </c>
      <c r="AM8" s="71"/>
      <c r="AN8" s="71"/>
      <c r="AO8" s="71"/>
      <c r="AP8" s="71"/>
      <c r="AQ8" s="71"/>
      <c r="AR8" s="71"/>
      <c r="AS8" s="71"/>
      <c r="AT8" s="67">
        <f>データ!$S$6</f>
        <v>32.049999999999997</v>
      </c>
      <c r="AU8" s="68"/>
      <c r="AV8" s="68"/>
      <c r="AW8" s="68"/>
      <c r="AX8" s="68"/>
      <c r="AY8" s="68"/>
      <c r="AZ8" s="68"/>
      <c r="BA8" s="68"/>
      <c r="BB8" s="70">
        <f>データ!$T$6</f>
        <v>1342.78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71.180000000000007</v>
      </c>
      <c r="J10" s="68"/>
      <c r="K10" s="68"/>
      <c r="L10" s="68"/>
      <c r="M10" s="68"/>
      <c r="N10" s="68"/>
      <c r="O10" s="69"/>
      <c r="P10" s="70">
        <f>データ!$P$6</f>
        <v>99.99</v>
      </c>
      <c r="Q10" s="70"/>
      <c r="R10" s="70"/>
      <c r="S10" s="70"/>
      <c r="T10" s="70"/>
      <c r="U10" s="70"/>
      <c r="V10" s="70"/>
      <c r="W10" s="71">
        <f>データ!$Q$6</f>
        <v>3113</v>
      </c>
      <c r="X10" s="71"/>
      <c r="Y10" s="71"/>
      <c r="Z10" s="71"/>
      <c r="AA10" s="71"/>
      <c r="AB10" s="71"/>
      <c r="AC10" s="71"/>
      <c r="AD10" s="2"/>
      <c r="AE10" s="2"/>
      <c r="AF10" s="2"/>
      <c r="AG10" s="2"/>
      <c r="AH10" s="4"/>
      <c r="AI10" s="4"/>
      <c r="AJ10" s="4"/>
      <c r="AK10" s="4"/>
      <c r="AL10" s="71">
        <f>データ!$U$6</f>
        <v>42760</v>
      </c>
      <c r="AM10" s="71"/>
      <c r="AN10" s="71"/>
      <c r="AO10" s="71"/>
      <c r="AP10" s="71"/>
      <c r="AQ10" s="71"/>
      <c r="AR10" s="71"/>
      <c r="AS10" s="71"/>
      <c r="AT10" s="67">
        <f>データ!$V$6</f>
        <v>31.44</v>
      </c>
      <c r="AU10" s="68"/>
      <c r="AV10" s="68"/>
      <c r="AW10" s="68"/>
      <c r="AX10" s="68"/>
      <c r="AY10" s="68"/>
      <c r="AZ10" s="68"/>
      <c r="BA10" s="68"/>
      <c r="BB10" s="70">
        <f>データ!$W$6</f>
        <v>1360.05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1KCoFeGE3YvNgE0MU+GwoEhoV+G7Zhcea7TDmpqETyjr0OyiIi7Drj+rdQJJAFqdfLnG8n6rcJsO9zXtM20tg==" saltValue="rUBCbgs6hnaCijFEHJw+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142107</v>
      </c>
      <c r="D6" s="34">
        <f t="shared" si="3"/>
        <v>46</v>
      </c>
      <c r="E6" s="34">
        <f t="shared" si="3"/>
        <v>1</v>
      </c>
      <c r="F6" s="34">
        <f t="shared" si="3"/>
        <v>0</v>
      </c>
      <c r="G6" s="34">
        <f t="shared" si="3"/>
        <v>1</v>
      </c>
      <c r="H6" s="34" t="str">
        <f t="shared" si="3"/>
        <v>神奈川県　三浦市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71.180000000000007</v>
      </c>
      <c r="P6" s="35">
        <f t="shared" si="3"/>
        <v>99.99</v>
      </c>
      <c r="Q6" s="35">
        <f t="shared" si="3"/>
        <v>3113</v>
      </c>
      <c r="R6" s="35">
        <f t="shared" si="3"/>
        <v>43036</v>
      </c>
      <c r="S6" s="35">
        <f t="shared" si="3"/>
        <v>32.049999999999997</v>
      </c>
      <c r="T6" s="35">
        <f t="shared" si="3"/>
        <v>1342.78</v>
      </c>
      <c r="U6" s="35">
        <f t="shared" si="3"/>
        <v>42760</v>
      </c>
      <c r="V6" s="35">
        <f t="shared" si="3"/>
        <v>31.44</v>
      </c>
      <c r="W6" s="35">
        <f t="shared" si="3"/>
        <v>1360.05</v>
      </c>
      <c r="X6" s="36">
        <f>IF(X7="",NA(),X7)</f>
        <v>88.79</v>
      </c>
      <c r="Y6" s="36">
        <f t="shared" ref="Y6:AG6" si="4">IF(Y7="",NA(),Y7)</f>
        <v>88.72</v>
      </c>
      <c r="Z6" s="36">
        <f t="shared" si="4"/>
        <v>89.53</v>
      </c>
      <c r="AA6" s="36">
        <f t="shared" si="4"/>
        <v>88.79</v>
      </c>
      <c r="AB6" s="36">
        <f t="shared" si="4"/>
        <v>92.93</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91.79</v>
      </c>
      <c r="AU6" s="36">
        <f t="shared" ref="AU6:BC6" si="6">IF(AU7="",NA(),AU7)</f>
        <v>78.489999999999995</v>
      </c>
      <c r="AV6" s="36">
        <f t="shared" si="6"/>
        <v>72.45</v>
      </c>
      <c r="AW6" s="36">
        <f t="shared" si="6"/>
        <v>62.23</v>
      </c>
      <c r="AX6" s="36">
        <f t="shared" si="6"/>
        <v>62.45</v>
      </c>
      <c r="AY6" s="36">
        <f t="shared" si="6"/>
        <v>371.31</v>
      </c>
      <c r="AZ6" s="36">
        <f t="shared" si="6"/>
        <v>377.63</v>
      </c>
      <c r="BA6" s="36">
        <f t="shared" si="6"/>
        <v>357.34</v>
      </c>
      <c r="BB6" s="36">
        <f t="shared" si="6"/>
        <v>366.03</v>
      </c>
      <c r="BC6" s="36">
        <f t="shared" si="6"/>
        <v>365.18</v>
      </c>
      <c r="BD6" s="35" t="str">
        <f>IF(BD7="","",IF(BD7="-","【-】","【"&amp;SUBSTITUTE(TEXT(BD7,"#,##0.00"),"-","△")&amp;"】"))</f>
        <v>【264.97】</v>
      </c>
      <c r="BE6" s="36">
        <f>IF(BE7="",NA(),BE7)</f>
        <v>531.64</v>
      </c>
      <c r="BF6" s="36">
        <f t="shared" ref="BF6:BN6" si="7">IF(BF7="",NA(),BF7)</f>
        <v>512.25</v>
      </c>
      <c r="BG6" s="36">
        <f t="shared" si="7"/>
        <v>483.65</v>
      </c>
      <c r="BH6" s="36">
        <f t="shared" si="7"/>
        <v>461.41</v>
      </c>
      <c r="BI6" s="36">
        <f t="shared" si="7"/>
        <v>434.11</v>
      </c>
      <c r="BJ6" s="36">
        <f t="shared" si="7"/>
        <v>373.09</v>
      </c>
      <c r="BK6" s="36">
        <f t="shared" si="7"/>
        <v>364.71</v>
      </c>
      <c r="BL6" s="36">
        <f t="shared" si="7"/>
        <v>373.69</v>
      </c>
      <c r="BM6" s="36">
        <f t="shared" si="7"/>
        <v>370.12</v>
      </c>
      <c r="BN6" s="36">
        <f t="shared" si="7"/>
        <v>371.65</v>
      </c>
      <c r="BO6" s="35" t="str">
        <f>IF(BO7="","",IF(BO7="-","【-】","【"&amp;SUBSTITUTE(TEXT(BO7,"#,##0.00"),"-","△")&amp;"】"))</f>
        <v>【266.61】</v>
      </c>
      <c r="BP6" s="36">
        <f>IF(BP7="",NA(),BP7)</f>
        <v>84.54</v>
      </c>
      <c r="BQ6" s="36">
        <f t="shared" ref="BQ6:BY6" si="8">IF(BQ7="",NA(),BQ7)</f>
        <v>84.53</v>
      </c>
      <c r="BR6" s="36">
        <f t="shared" si="8"/>
        <v>85.22</v>
      </c>
      <c r="BS6" s="36">
        <f t="shared" si="8"/>
        <v>85.05</v>
      </c>
      <c r="BT6" s="36">
        <f t="shared" si="8"/>
        <v>88.86</v>
      </c>
      <c r="BU6" s="36">
        <f t="shared" si="8"/>
        <v>99.99</v>
      </c>
      <c r="BV6" s="36">
        <f t="shared" si="8"/>
        <v>100.65</v>
      </c>
      <c r="BW6" s="36">
        <f t="shared" si="8"/>
        <v>99.87</v>
      </c>
      <c r="BX6" s="36">
        <f t="shared" si="8"/>
        <v>100.42</v>
      </c>
      <c r="BY6" s="36">
        <f t="shared" si="8"/>
        <v>98.77</v>
      </c>
      <c r="BZ6" s="35" t="str">
        <f>IF(BZ7="","",IF(BZ7="-","【-】","【"&amp;SUBSTITUTE(TEXT(BZ7,"#,##0.00"),"-","△")&amp;"】"))</f>
        <v>【103.24】</v>
      </c>
      <c r="CA6" s="36">
        <f>IF(CA7="",NA(),CA7)</f>
        <v>238.29</v>
      </c>
      <c r="CB6" s="36">
        <f t="shared" ref="CB6:CJ6" si="9">IF(CB7="",NA(),CB7)</f>
        <v>237.82</v>
      </c>
      <c r="CC6" s="36">
        <f t="shared" si="9"/>
        <v>237.41</v>
      </c>
      <c r="CD6" s="36">
        <f t="shared" si="9"/>
        <v>237.97</v>
      </c>
      <c r="CE6" s="36">
        <f t="shared" si="9"/>
        <v>228.05</v>
      </c>
      <c r="CF6" s="36">
        <f t="shared" si="9"/>
        <v>171.15</v>
      </c>
      <c r="CG6" s="36">
        <f t="shared" si="9"/>
        <v>170.19</v>
      </c>
      <c r="CH6" s="36">
        <f t="shared" si="9"/>
        <v>171.81</v>
      </c>
      <c r="CI6" s="36">
        <f t="shared" si="9"/>
        <v>171.67</v>
      </c>
      <c r="CJ6" s="36">
        <f t="shared" si="9"/>
        <v>173.67</v>
      </c>
      <c r="CK6" s="35" t="str">
        <f>IF(CK7="","",IF(CK7="-","【-】","【"&amp;SUBSTITUTE(TEXT(CK7,"#,##0.00"),"-","△")&amp;"】"))</f>
        <v>【168.38】</v>
      </c>
      <c r="CL6" s="36">
        <f>IF(CL7="",NA(),CL7)</f>
        <v>45.9</v>
      </c>
      <c r="CM6" s="36">
        <f t="shared" ref="CM6:CU6" si="10">IF(CM7="",NA(),CM7)</f>
        <v>45.06</v>
      </c>
      <c r="CN6" s="36">
        <f t="shared" si="10"/>
        <v>45.37</v>
      </c>
      <c r="CO6" s="36">
        <f t="shared" si="10"/>
        <v>44.32</v>
      </c>
      <c r="CP6" s="36">
        <f t="shared" si="10"/>
        <v>44.04</v>
      </c>
      <c r="CQ6" s="36">
        <f t="shared" si="10"/>
        <v>58.53</v>
      </c>
      <c r="CR6" s="36">
        <f t="shared" si="10"/>
        <v>59.01</v>
      </c>
      <c r="CS6" s="36">
        <f t="shared" si="10"/>
        <v>60.03</v>
      </c>
      <c r="CT6" s="36">
        <f t="shared" si="10"/>
        <v>59.74</v>
      </c>
      <c r="CU6" s="36">
        <f t="shared" si="10"/>
        <v>59.67</v>
      </c>
      <c r="CV6" s="35" t="str">
        <f>IF(CV7="","",IF(CV7="-","【-】","【"&amp;SUBSTITUTE(TEXT(CV7,"#,##0.00"),"-","△")&amp;"】"))</f>
        <v>【60.00】</v>
      </c>
      <c r="CW6" s="36">
        <f>IF(CW7="",NA(),CW7)</f>
        <v>85.08</v>
      </c>
      <c r="CX6" s="36">
        <f t="shared" ref="CX6:DF6" si="11">IF(CX7="",NA(),CX7)</f>
        <v>85.53</v>
      </c>
      <c r="CY6" s="36">
        <f t="shared" si="11"/>
        <v>84.39</v>
      </c>
      <c r="CZ6" s="36">
        <f t="shared" si="11"/>
        <v>84.98</v>
      </c>
      <c r="DA6" s="36">
        <f t="shared" si="11"/>
        <v>84.81</v>
      </c>
      <c r="DB6" s="36">
        <f t="shared" si="11"/>
        <v>85.26</v>
      </c>
      <c r="DC6" s="36">
        <f t="shared" si="11"/>
        <v>85.37</v>
      </c>
      <c r="DD6" s="36">
        <f t="shared" si="11"/>
        <v>84.81</v>
      </c>
      <c r="DE6" s="36">
        <f t="shared" si="11"/>
        <v>84.8</v>
      </c>
      <c r="DF6" s="36">
        <f t="shared" si="11"/>
        <v>84.6</v>
      </c>
      <c r="DG6" s="35" t="str">
        <f>IF(DG7="","",IF(DG7="-","【-】","【"&amp;SUBSTITUTE(TEXT(DG7,"#,##0.00"),"-","△")&amp;"】"))</f>
        <v>【89.80】</v>
      </c>
      <c r="DH6" s="36">
        <f>IF(DH7="",NA(),DH7)</f>
        <v>37.64</v>
      </c>
      <c r="DI6" s="36">
        <f t="shared" ref="DI6:DQ6" si="12">IF(DI7="",NA(),DI7)</f>
        <v>39.340000000000003</v>
      </c>
      <c r="DJ6" s="36">
        <f t="shared" si="12"/>
        <v>41.16</v>
      </c>
      <c r="DK6" s="36">
        <f t="shared" si="12"/>
        <v>42.86</v>
      </c>
      <c r="DL6" s="36">
        <f t="shared" si="12"/>
        <v>44.61</v>
      </c>
      <c r="DM6" s="36">
        <f t="shared" si="12"/>
        <v>45.75</v>
      </c>
      <c r="DN6" s="36">
        <f t="shared" si="12"/>
        <v>46.9</v>
      </c>
      <c r="DO6" s="36">
        <f t="shared" si="12"/>
        <v>47.28</v>
      </c>
      <c r="DP6" s="36">
        <f t="shared" si="12"/>
        <v>47.66</v>
      </c>
      <c r="DQ6" s="36">
        <f t="shared" si="12"/>
        <v>48.17</v>
      </c>
      <c r="DR6" s="35" t="str">
        <f>IF(DR7="","",IF(DR7="-","【-】","【"&amp;SUBSTITUTE(TEXT(DR7,"#,##0.00"),"-","△")&amp;"】"))</f>
        <v>【49.59】</v>
      </c>
      <c r="DS6" s="36">
        <f>IF(DS7="",NA(),DS7)</f>
        <v>19.260000000000002</v>
      </c>
      <c r="DT6" s="36">
        <f t="shared" ref="DT6:EB6" si="13">IF(DT7="",NA(),DT7)</f>
        <v>20.04</v>
      </c>
      <c r="DU6" s="36">
        <f t="shared" si="13"/>
        <v>20.97</v>
      </c>
      <c r="DV6" s="36">
        <f t="shared" si="13"/>
        <v>21.66</v>
      </c>
      <c r="DW6" s="36">
        <f t="shared" si="13"/>
        <v>21.16</v>
      </c>
      <c r="DX6" s="36">
        <f t="shared" si="13"/>
        <v>10.54</v>
      </c>
      <c r="DY6" s="36">
        <f t="shared" si="13"/>
        <v>12.03</v>
      </c>
      <c r="DZ6" s="36">
        <f t="shared" si="13"/>
        <v>12.19</v>
      </c>
      <c r="EA6" s="36">
        <f t="shared" si="13"/>
        <v>15.1</v>
      </c>
      <c r="EB6" s="36">
        <f t="shared" si="13"/>
        <v>17.12</v>
      </c>
      <c r="EC6" s="35" t="str">
        <f>IF(EC7="","",IF(EC7="-","【-】","【"&amp;SUBSTITUTE(TEXT(EC7,"#,##0.00"),"-","△")&amp;"】"))</f>
        <v>【19.44】</v>
      </c>
      <c r="ED6" s="36">
        <f>IF(ED7="",NA(),ED7)</f>
        <v>0.26</v>
      </c>
      <c r="EE6" s="36">
        <f t="shared" ref="EE6:EM6" si="14">IF(EE7="",NA(),EE7)</f>
        <v>0.45</v>
      </c>
      <c r="EF6" s="36">
        <f t="shared" si="14"/>
        <v>0.41</v>
      </c>
      <c r="EG6" s="36">
        <f t="shared" si="14"/>
        <v>0.32</v>
      </c>
      <c r="EH6" s="36">
        <f t="shared" si="14"/>
        <v>0.3</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142107</v>
      </c>
      <c r="D7" s="38">
        <v>46</v>
      </c>
      <c r="E7" s="38">
        <v>1</v>
      </c>
      <c r="F7" s="38">
        <v>0</v>
      </c>
      <c r="G7" s="38">
        <v>1</v>
      </c>
      <c r="H7" s="38" t="s">
        <v>92</v>
      </c>
      <c r="I7" s="38" t="s">
        <v>93</v>
      </c>
      <c r="J7" s="38" t="s">
        <v>94</v>
      </c>
      <c r="K7" s="38" t="s">
        <v>95</v>
      </c>
      <c r="L7" s="38" t="s">
        <v>96</v>
      </c>
      <c r="M7" s="38" t="s">
        <v>97</v>
      </c>
      <c r="N7" s="39" t="s">
        <v>98</v>
      </c>
      <c r="O7" s="39">
        <v>71.180000000000007</v>
      </c>
      <c r="P7" s="39">
        <v>99.99</v>
      </c>
      <c r="Q7" s="39">
        <v>3113</v>
      </c>
      <c r="R7" s="39">
        <v>43036</v>
      </c>
      <c r="S7" s="39">
        <v>32.049999999999997</v>
      </c>
      <c r="T7" s="39">
        <v>1342.78</v>
      </c>
      <c r="U7" s="39">
        <v>42760</v>
      </c>
      <c r="V7" s="39">
        <v>31.44</v>
      </c>
      <c r="W7" s="39">
        <v>1360.05</v>
      </c>
      <c r="X7" s="39">
        <v>88.79</v>
      </c>
      <c r="Y7" s="39">
        <v>88.72</v>
      </c>
      <c r="Z7" s="39">
        <v>89.53</v>
      </c>
      <c r="AA7" s="39">
        <v>88.79</v>
      </c>
      <c r="AB7" s="39">
        <v>92.93</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91.79</v>
      </c>
      <c r="AU7" s="39">
        <v>78.489999999999995</v>
      </c>
      <c r="AV7" s="39">
        <v>72.45</v>
      </c>
      <c r="AW7" s="39">
        <v>62.23</v>
      </c>
      <c r="AX7" s="39">
        <v>62.45</v>
      </c>
      <c r="AY7" s="39">
        <v>371.31</v>
      </c>
      <c r="AZ7" s="39">
        <v>377.63</v>
      </c>
      <c r="BA7" s="39">
        <v>357.34</v>
      </c>
      <c r="BB7" s="39">
        <v>366.03</v>
      </c>
      <c r="BC7" s="39">
        <v>365.18</v>
      </c>
      <c r="BD7" s="39">
        <v>264.97000000000003</v>
      </c>
      <c r="BE7" s="39">
        <v>531.64</v>
      </c>
      <c r="BF7" s="39">
        <v>512.25</v>
      </c>
      <c r="BG7" s="39">
        <v>483.65</v>
      </c>
      <c r="BH7" s="39">
        <v>461.41</v>
      </c>
      <c r="BI7" s="39">
        <v>434.11</v>
      </c>
      <c r="BJ7" s="39">
        <v>373.09</v>
      </c>
      <c r="BK7" s="39">
        <v>364.71</v>
      </c>
      <c r="BL7" s="39">
        <v>373.69</v>
      </c>
      <c r="BM7" s="39">
        <v>370.12</v>
      </c>
      <c r="BN7" s="39">
        <v>371.65</v>
      </c>
      <c r="BO7" s="39">
        <v>266.61</v>
      </c>
      <c r="BP7" s="39">
        <v>84.54</v>
      </c>
      <c r="BQ7" s="39">
        <v>84.53</v>
      </c>
      <c r="BR7" s="39">
        <v>85.22</v>
      </c>
      <c r="BS7" s="39">
        <v>85.05</v>
      </c>
      <c r="BT7" s="39">
        <v>88.86</v>
      </c>
      <c r="BU7" s="39">
        <v>99.99</v>
      </c>
      <c r="BV7" s="39">
        <v>100.65</v>
      </c>
      <c r="BW7" s="39">
        <v>99.87</v>
      </c>
      <c r="BX7" s="39">
        <v>100.42</v>
      </c>
      <c r="BY7" s="39">
        <v>98.77</v>
      </c>
      <c r="BZ7" s="39">
        <v>103.24</v>
      </c>
      <c r="CA7" s="39">
        <v>238.29</v>
      </c>
      <c r="CB7" s="39">
        <v>237.82</v>
      </c>
      <c r="CC7" s="39">
        <v>237.41</v>
      </c>
      <c r="CD7" s="39">
        <v>237.97</v>
      </c>
      <c r="CE7" s="39">
        <v>228.05</v>
      </c>
      <c r="CF7" s="39">
        <v>171.15</v>
      </c>
      <c r="CG7" s="39">
        <v>170.19</v>
      </c>
      <c r="CH7" s="39">
        <v>171.81</v>
      </c>
      <c r="CI7" s="39">
        <v>171.67</v>
      </c>
      <c r="CJ7" s="39">
        <v>173.67</v>
      </c>
      <c r="CK7" s="39">
        <v>168.38</v>
      </c>
      <c r="CL7" s="39">
        <v>45.9</v>
      </c>
      <c r="CM7" s="39">
        <v>45.06</v>
      </c>
      <c r="CN7" s="39">
        <v>45.37</v>
      </c>
      <c r="CO7" s="39">
        <v>44.32</v>
      </c>
      <c r="CP7" s="39">
        <v>44.04</v>
      </c>
      <c r="CQ7" s="39">
        <v>58.53</v>
      </c>
      <c r="CR7" s="39">
        <v>59.01</v>
      </c>
      <c r="CS7" s="39">
        <v>60.03</v>
      </c>
      <c r="CT7" s="39">
        <v>59.74</v>
      </c>
      <c r="CU7" s="39">
        <v>59.67</v>
      </c>
      <c r="CV7" s="39">
        <v>60</v>
      </c>
      <c r="CW7" s="39">
        <v>85.08</v>
      </c>
      <c r="CX7" s="39">
        <v>85.53</v>
      </c>
      <c r="CY7" s="39">
        <v>84.39</v>
      </c>
      <c r="CZ7" s="39">
        <v>84.98</v>
      </c>
      <c r="DA7" s="39">
        <v>84.81</v>
      </c>
      <c r="DB7" s="39">
        <v>85.26</v>
      </c>
      <c r="DC7" s="39">
        <v>85.37</v>
      </c>
      <c r="DD7" s="39">
        <v>84.81</v>
      </c>
      <c r="DE7" s="39">
        <v>84.8</v>
      </c>
      <c r="DF7" s="39">
        <v>84.6</v>
      </c>
      <c r="DG7" s="39">
        <v>89.8</v>
      </c>
      <c r="DH7" s="39">
        <v>37.64</v>
      </c>
      <c r="DI7" s="39">
        <v>39.340000000000003</v>
      </c>
      <c r="DJ7" s="39">
        <v>41.16</v>
      </c>
      <c r="DK7" s="39">
        <v>42.86</v>
      </c>
      <c r="DL7" s="39">
        <v>44.61</v>
      </c>
      <c r="DM7" s="39">
        <v>45.75</v>
      </c>
      <c r="DN7" s="39">
        <v>46.9</v>
      </c>
      <c r="DO7" s="39">
        <v>47.28</v>
      </c>
      <c r="DP7" s="39">
        <v>47.66</v>
      </c>
      <c r="DQ7" s="39">
        <v>48.17</v>
      </c>
      <c r="DR7" s="39">
        <v>49.59</v>
      </c>
      <c r="DS7" s="39">
        <v>19.260000000000002</v>
      </c>
      <c r="DT7" s="39">
        <v>20.04</v>
      </c>
      <c r="DU7" s="39">
        <v>20.97</v>
      </c>
      <c r="DV7" s="39">
        <v>21.66</v>
      </c>
      <c r="DW7" s="39">
        <v>21.16</v>
      </c>
      <c r="DX7" s="39">
        <v>10.54</v>
      </c>
      <c r="DY7" s="39">
        <v>12.03</v>
      </c>
      <c r="DZ7" s="39">
        <v>12.19</v>
      </c>
      <c r="EA7" s="39">
        <v>15.1</v>
      </c>
      <c r="EB7" s="39">
        <v>17.12</v>
      </c>
      <c r="EC7" s="39">
        <v>19.440000000000001</v>
      </c>
      <c r="ED7" s="39">
        <v>0.26</v>
      </c>
      <c r="EE7" s="39">
        <v>0.45</v>
      </c>
      <c r="EF7" s="39">
        <v>0.41</v>
      </c>
      <c r="EG7" s="39">
        <v>0.32</v>
      </c>
      <c r="EH7" s="39">
        <v>0.3</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2021-01-19T02:38:26Z</cp:lastPrinted>
  <dcterms:created xsi:type="dcterms:W3CDTF">2020-12-04T02:06:56Z</dcterms:created>
  <dcterms:modified xsi:type="dcterms:W3CDTF">2022-02-22T00:02:55Z</dcterms:modified>
  <cp:category/>
</cp:coreProperties>
</file>